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2435" windowHeight="9285"/>
  </bookViews>
  <sheets>
    <sheet name="Metric" sheetId="1" r:id="rId1"/>
    <sheet name="SAE" sheetId="4" r:id="rId2"/>
    <sheet name="SAE Chord" sheetId="5" r:id="rId3"/>
    <sheet name="Keel Profile" sheetId="7" r:id="rId4"/>
  </sheets>
  <definedNames>
    <definedName name="keel_table" localSheetId="3">'Keel Profile'!$A$11:$K$35</definedName>
    <definedName name="keel_table" localSheetId="0">Metric!$A$11:$L$35</definedName>
    <definedName name="keel_table" localSheetId="1">SAE!$A$11:$L$35</definedName>
    <definedName name="keel_table" localSheetId="2">'SAE Chord'!$A$11:$K$35</definedName>
    <definedName name="_xlnm.Print_Area" localSheetId="3">'Keel Profile'!$A$1:$K$41</definedName>
    <definedName name="_xlnm.Print_Area" localSheetId="0">Metric!$A$1:$L$41</definedName>
    <definedName name="_xlnm.Print_Area" localSheetId="1">SAE!$A$1:$L$41</definedName>
    <definedName name="_xlnm.Print_Area" localSheetId="2">'SAE Chord'!$A$1:$K$41</definedName>
  </definedNames>
  <calcPr calcId="145621"/>
</workbook>
</file>

<file path=xl/calcChain.xml><?xml version="1.0" encoding="utf-8"?>
<calcChain xmlns="http://schemas.openxmlformats.org/spreadsheetml/2006/main">
  <c r="H35" i="7" l="1"/>
  <c r="G35" i="7"/>
  <c r="F35" i="7"/>
  <c r="E35" i="7"/>
  <c r="D35" i="7"/>
  <c r="C35" i="7"/>
  <c r="H34" i="7"/>
  <c r="G34" i="7"/>
  <c r="F34" i="7"/>
  <c r="E34" i="7"/>
  <c r="D34" i="7"/>
  <c r="C34" i="7"/>
  <c r="J35" i="7"/>
  <c r="J34" i="7"/>
  <c r="I35" i="7"/>
  <c r="I34" i="7"/>
  <c r="J33" i="7"/>
  <c r="I33" i="7"/>
  <c r="H33" i="7"/>
  <c r="G33" i="7"/>
  <c r="F33" i="7"/>
  <c r="E33" i="7"/>
  <c r="D33" i="7"/>
  <c r="C33" i="7"/>
  <c r="C32" i="7"/>
  <c r="I32" i="7"/>
  <c r="H32" i="7"/>
  <c r="G32" i="7"/>
  <c r="F32" i="7"/>
  <c r="E32" i="7"/>
  <c r="D32" i="7"/>
  <c r="J32" i="7"/>
  <c r="K26" i="7"/>
  <c r="K25" i="7"/>
  <c r="K24" i="7"/>
  <c r="J24" i="7"/>
  <c r="K23" i="7"/>
  <c r="J23" i="7"/>
  <c r="K22" i="7"/>
  <c r="J22" i="7"/>
  <c r="I22" i="7"/>
  <c r="K21" i="7"/>
  <c r="J21" i="7"/>
  <c r="I21" i="7"/>
  <c r="K20" i="7"/>
  <c r="J20" i="7"/>
  <c r="I20" i="7"/>
  <c r="H20" i="7"/>
  <c r="K19" i="7"/>
  <c r="J19" i="7"/>
  <c r="I19" i="7"/>
  <c r="H19" i="7"/>
  <c r="K18" i="7"/>
  <c r="J18" i="7"/>
  <c r="I18" i="7"/>
  <c r="H18" i="7"/>
  <c r="G18" i="7"/>
  <c r="K17" i="7"/>
  <c r="J17" i="7"/>
  <c r="I17" i="7"/>
  <c r="H17" i="7"/>
  <c r="G17" i="7"/>
  <c r="K16" i="7"/>
  <c r="J16" i="7"/>
  <c r="I16" i="7"/>
  <c r="H16" i="7"/>
  <c r="G16" i="7"/>
  <c r="F16" i="7"/>
  <c r="K15" i="7"/>
  <c r="J15" i="7"/>
  <c r="I15" i="7"/>
  <c r="H15" i="7"/>
  <c r="G15" i="7"/>
  <c r="F15" i="7"/>
  <c r="K14" i="7"/>
  <c r="J14" i="7"/>
  <c r="I14" i="7"/>
  <c r="H14" i="7"/>
  <c r="G14" i="7"/>
  <c r="F14" i="7"/>
  <c r="K13" i="7"/>
  <c r="J13" i="7"/>
  <c r="I13" i="7"/>
  <c r="H13" i="7"/>
  <c r="G13" i="7"/>
  <c r="F13" i="7"/>
  <c r="E14" i="7"/>
  <c r="E13" i="7"/>
  <c r="J28" i="7"/>
  <c r="I28" i="7"/>
  <c r="H28" i="7"/>
  <c r="G28" i="7"/>
  <c r="F28" i="7"/>
  <c r="E28" i="7"/>
  <c r="D28" i="7"/>
  <c r="J27" i="7"/>
  <c r="I27" i="7"/>
  <c r="H27" i="7"/>
  <c r="G27" i="7"/>
  <c r="F27" i="7"/>
  <c r="E27" i="7"/>
  <c r="D27" i="7"/>
  <c r="I26" i="7"/>
  <c r="H26" i="7"/>
  <c r="G26" i="7"/>
  <c r="F26" i="7"/>
  <c r="E26" i="7"/>
  <c r="D26" i="7"/>
  <c r="I25" i="7"/>
  <c r="H25" i="7"/>
  <c r="G25" i="7"/>
  <c r="F25" i="7"/>
  <c r="E25" i="7"/>
  <c r="D25" i="7"/>
  <c r="H24" i="7"/>
  <c r="G24" i="7"/>
  <c r="F24" i="7"/>
  <c r="E24" i="7"/>
  <c r="D24" i="7"/>
  <c r="H23" i="7"/>
  <c r="G23" i="7"/>
  <c r="F23" i="7"/>
  <c r="E23" i="7"/>
  <c r="D23" i="7"/>
  <c r="G22" i="7"/>
  <c r="F22" i="7"/>
  <c r="E22" i="7"/>
  <c r="D22" i="7"/>
  <c r="G21" i="7"/>
  <c r="F21" i="7"/>
  <c r="E21" i="7"/>
  <c r="D21" i="7"/>
  <c r="F20" i="7"/>
  <c r="E20" i="7"/>
  <c r="D20" i="7"/>
  <c r="F19" i="7"/>
  <c r="E19" i="7"/>
  <c r="D19" i="7"/>
  <c r="E18" i="7"/>
  <c r="D18" i="7"/>
  <c r="E17" i="7"/>
  <c r="D17" i="7"/>
  <c r="D16" i="7"/>
  <c r="D15" i="7"/>
  <c r="K31" i="7"/>
  <c r="J31" i="7"/>
  <c r="I31" i="7"/>
  <c r="H31" i="7"/>
  <c r="G31" i="7"/>
  <c r="F31" i="7"/>
  <c r="E31" i="7"/>
  <c r="K30" i="7"/>
  <c r="J30" i="7"/>
  <c r="I30" i="7"/>
  <c r="H30" i="7"/>
  <c r="G30" i="7"/>
  <c r="F30" i="7"/>
  <c r="E30" i="7"/>
  <c r="D31" i="7"/>
  <c r="D30" i="7"/>
  <c r="K11" i="7"/>
  <c r="J11" i="7"/>
  <c r="I11" i="7"/>
  <c r="H11" i="7"/>
  <c r="G11" i="7"/>
  <c r="F11" i="7"/>
  <c r="E11" i="7"/>
  <c r="D11" i="7"/>
  <c r="C27" i="7"/>
  <c r="C25" i="7"/>
  <c r="C23" i="7"/>
  <c r="C21" i="7"/>
  <c r="C19" i="7"/>
  <c r="C17" i="7"/>
  <c r="C15" i="7"/>
  <c r="C13" i="7"/>
  <c r="K9" i="7"/>
  <c r="J9" i="7"/>
  <c r="I9" i="7"/>
  <c r="H9" i="7"/>
  <c r="G9" i="7"/>
  <c r="F9" i="7"/>
  <c r="E9" i="7"/>
  <c r="D9" i="7"/>
  <c r="C9" i="7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C11" i="5"/>
  <c r="D11" i="5"/>
  <c r="E11" i="5"/>
  <c r="F11" i="5"/>
  <c r="G11" i="5"/>
  <c r="H11" i="5"/>
  <c r="I11" i="5"/>
  <c r="J11" i="5"/>
  <c r="K11" i="5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C16" i="5"/>
  <c r="D16" i="5"/>
  <c r="E16" i="5"/>
  <c r="F16" i="5"/>
  <c r="G16" i="5"/>
  <c r="H16" i="5"/>
  <c r="I16" i="5"/>
  <c r="J16" i="5"/>
  <c r="K16" i="5"/>
  <c r="C17" i="5"/>
  <c r="D17" i="5"/>
  <c r="E17" i="5"/>
  <c r="F17" i="5"/>
  <c r="G17" i="5"/>
  <c r="H17" i="5"/>
  <c r="I17" i="5"/>
  <c r="J17" i="5"/>
  <c r="K17" i="5"/>
  <c r="C18" i="5"/>
  <c r="D18" i="5"/>
  <c r="E18" i="5"/>
  <c r="F18" i="5"/>
  <c r="G18" i="5"/>
  <c r="H18" i="5"/>
  <c r="I18" i="5"/>
  <c r="J18" i="5"/>
  <c r="K18" i="5"/>
  <c r="C19" i="5"/>
  <c r="D19" i="5"/>
  <c r="E19" i="5"/>
  <c r="F19" i="5"/>
  <c r="G19" i="5"/>
  <c r="H19" i="5"/>
  <c r="I19" i="5"/>
  <c r="J19" i="5"/>
  <c r="K19" i="5"/>
  <c r="C20" i="5"/>
  <c r="D20" i="5"/>
  <c r="E20" i="5"/>
  <c r="F20" i="5"/>
  <c r="G20" i="5"/>
  <c r="H20" i="5"/>
  <c r="I20" i="5"/>
  <c r="J20" i="5"/>
  <c r="K20" i="5"/>
  <c r="C21" i="5"/>
  <c r="D21" i="5"/>
  <c r="E21" i="5"/>
  <c r="F21" i="5"/>
  <c r="G21" i="5"/>
  <c r="H21" i="5"/>
  <c r="I21" i="5"/>
  <c r="J21" i="5"/>
  <c r="K21" i="5"/>
  <c r="C22" i="5"/>
  <c r="D22" i="5"/>
  <c r="E22" i="5"/>
  <c r="F22" i="5"/>
  <c r="G22" i="5"/>
  <c r="H22" i="5"/>
  <c r="I22" i="5"/>
  <c r="J22" i="5"/>
  <c r="K22" i="5"/>
  <c r="C23" i="5"/>
  <c r="D23" i="5"/>
  <c r="E23" i="5"/>
  <c r="F23" i="5"/>
  <c r="G23" i="5"/>
  <c r="H23" i="5"/>
  <c r="I23" i="5"/>
  <c r="J23" i="5"/>
  <c r="K23" i="5"/>
  <c r="C24" i="5"/>
  <c r="D24" i="5"/>
  <c r="E24" i="5"/>
  <c r="F24" i="5"/>
  <c r="G24" i="5"/>
  <c r="H24" i="5"/>
  <c r="I24" i="5"/>
  <c r="J24" i="5"/>
  <c r="K24" i="5"/>
  <c r="C25" i="5"/>
  <c r="D25" i="5"/>
  <c r="E25" i="5"/>
  <c r="F25" i="5"/>
  <c r="G25" i="5"/>
  <c r="H25" i="5"/>
  <c r="I25" i="5"/>
  <c r="J25" i="5"/>
  <c r="K25" i="5"/>
  <c r="C26" i="5"/>
  <c r="D26" i="5"/>
  <c r="E26" i="5"/>
  <c r="F26" i="5"/>
  <c r="G26" i="5"/>
  <c r="H26" i="5"/>
  <c r="I26" i="5"/>
  <c r="J26" i="5"/>
  <c r="K26" i="5"/>
  <c r="C27" i="5"/>
  <c r="D27" i="5"/>
  <c r="E27" i="5"/>
  <c r="F27" i="5"/>
  <c r="G27" i="5"/>
  <c r="H27" i="5"/>
  <c r="I27" i="5"/>
  <c r="J27" i="5"/>
  <c r="K27" i="5"/>
  <c r="C28" i="5"/>
  <c r="D28" i="5"/>
  <c r="E28" i="5"/>
  <c r="F28" i="5"/>
  <c r="G28" i="5"/>
  <c r="H28" i="5"/>
  <c r="I28" i="5"/>
  <c r="J28" i="5"/>
  <c r="K28" i="5"/>
  <c r="C29" i="5"/>
  <c r="D29" i="5"/>
  <c r="E29" i="5"/>
  <c r="F29" i="5"/>
  <c r="G29" i="5"/>
  <c r="H29" i="5"/>
  <c r="I29" i="5"/>
  <c r="J29" i="5"/>
  <c r="K29" i="5"/>
  <c r="C30" i="5"/>
  <c r="D30" i="5"/>
  <c r="E30" i="5"/>
  <c r="F30" i="5"/>
  <c r="G30" i="5"/>
  <c r="H30" i="5"/>
  <c r="I30" i="5"/>
  <c r="J30" i="5"/>
  <c r="K30" i="5"/>
  <c r="C31" i="5"/>
  <c r="D31" i="5"/>
  <c r="E31" i="5"/>
  <c r="F31" i="5"/>
  <c r="G31" i="5"/>
  <c r="H31" i="5"/>
  <c r="I31" i="5"/>
  <c r="J31" i="5"/>
  <c r="K31" i="5"/>
  <c r="C32" i="5"/>
  <c r="D32" i="5"/>
  <c r="E32" i="5"/>
  <c r="F32" i="5"/>
  <c r="G32" i="5"/>
  <c r="H32" i="5"/>
  <c r="I32" i="5"/>
  <c r="J32" i="5"/>
  <c r="K32" i="5"/>
  <c r="C33" i="5"/>
  <c r="D33" i="5"/>
  <c r="E33" i="5"/>
  <c r="F33" i="5"/>
  <c r="G33" i="5"/>
  <c r="H33" i="5"/>
  <c r="I33" i="5"/>
  <c r="J33" i="5"/>
  <c r="K33" i="5"/>
  <c r="C34" i="5"/>
  <c r="D34" i="5"/>
  <c r="E34" i="5"/>
  <c r="F34" i="5"/>
  <c r="G34" i="5"/>
  <c r="H34" i="5"/>
  <c r="I34" i="5"/>
  <c r="J34" i="5"/>
  <c r="K34" i="5"/>
  <c r="C35" i="5"/>
  <c r="D35" i="5"/>
  <c r="E35" i="5"/>
  <c r="F35" i="5"/>
  <c r="G35" i="5"/>
  <c r="H35" i="5"/>
  <c r="I35" i="5"/>
  <c r="J35" i="5"/>
  <c r="K35" i="5"/>
  <c r="K9" i="5" l="1"/>
  <c r="J9" i="5"/>
  <c r="I9" i="5"/>
  <c r="H9" i="5"/>
  <c r="G9" i="5"/>
  <c r="F9" i="5"/>
  <c r="E9" i="5"/>
  <c r="D9" i="5"/>
  <c r="C9" i="5"/>
  <c r="K8" i="5"/>
  <c r="J8" i="5"/>
  <c r="I8" i="5"/>
  <c r="H8" i="5"/>
  <c r="G8" i="5"/>
  <c r="F8" i="5"/>
  <c r="E8" i="5"/>
  <c r="D8" i="5"/>
  <c r="C8" i="5"/>
  <c r="K7" i="5"/>
  <c r="J7" i="5"/>
  <c r="I7" i="5"/>
  <c r="H7" i="5"/>
  <c r="G7" i="5"/>
  <c r="F7" i="5"/>
  <c r="E7" i="5"/>
  <c r="D7" i="5"/>
  <c r="C7" i="5"/>
  <c r="L35" i="4"/>
  <c r="K35" i="4"/>
  <c r="J35" i="4"/>
  <c r="I35" i="4"/>
  <c r="H35" i="4"/>
  <c r="G35" i="4"/>
  <c r="F35" i="4"/>
  <c r="E35" i="4"/>
  <c r="D35" i="4"/>
  <c r="C35" i="4"/>
  <c r="L34" i="4"/>
  <c r="K34" i="4"/>
  <c r="J34" i="4"/>
  <c r="I34" i="4"/>
  <c r="H34" i="4"/>
  <c r="G34" i="4"/>
  <c r="F34" i="4"/>
  <c r="E34" i="4"/>
  <c r="D34" i="4"/>
  <c r="C34" i="4"/>
  <c r="L33" i="4"/>
  <c r="K33" i="4"/>
  <c r="J33" i="4"/>
  <c r="I33" i="4"/>
  <c r="H33" i="4"/>
  <c r="G33" i="4"/>
  <c r="F33" i="4"/>
  <c r="E33" i="4"/>
  <c r="D33" i="4"/>
  <c r="C33" i="4"/>
  <c r="L32" i="4"/>
  <c r="K32" i="4"/>
  <c r="J32" i="4"/>
  <c r="I32" i="4"/>
  <c r="H32" i="4"/>
  <c r="G32" i="4"/>
  <c r="F32" i="4"/>
  <c r="E32" i="4"/>
  <c r="D32" i="4"/>
  <c r="C32" i="4"/>
  <c r="L31" i="4"/>
  <c r="K31" i="4"/>
  <c r="J31" i="4"/>
  <c r="I31" i="4"/>
  <c r="H31" i="4"/>
  <c r="G31" i="4"/>
  <c r="F31" i="4"/>
  <c r="E31" i="4"/>
  <c r="D31" i="4"/>
  <c r="C31" i="4"/>
  <c r="L30" i="4"/>
  <c r="K30" i="4"/>
  <c r="J30" i="4"/>
  <c r="I30" i="4"/>
  <c r="H30" i="4"/>
  <c r="G30" i="4"/>
  <c r="F30" i="4"/>
  <c r="E30" i="4"/>
  <c r="D30" i="4"/>
  <c r="C30" i="4"/>
  <c r="L29" i="4"/>
  <c r="K29" i="4"/>
  <c r="J29" i="4"/>
  <c r="I29" i="4"/>
  <c r="H29" i="4"/>
  <c r="G29" i="4"/>
  <c r="F29" i="4"/>
  <c r="E29" i="4"/>
  <c r="D29" i="4"/>
  <c r="C29" i="4"/>
  <c r="L28" i="4"/>
  <c r="K28" i="4"/>
  <c r="J28" i="4"/>
  <c r="I28" i="4"/>
  <c r="H28" i="4"/>
  <c r="G28" i="4"/>
  <c r="F28" i="4"/>
  <c r="E28" i="4"/>
  <c r="D28" i="4"/>
  <c r="C28" i="4"/>
  <c r="L27" i="4"/>
  <c r="K27" i="4"/>
  <c r="J27" i="4"/>
  <c r="I27" i="4"/>
  <c r="H27" i="4"/>
  <c r="G27" i="4"/>
  <c r="F27" i="4"/>
  <c r="E27" i="4"/>
  <c r="D27" i="4"/>
  <c r="C27" i="4"/>
  <c r="L26" i="4"/>
  <c r="K26" i="4"/>
  <c r="J26" i="4"/>
  <c r="I26" i="4"/>
  <c r="H26" i="4"/>
  <c r="G26" i="4"/>
  <c r="F26" i="4"/>
  <c r="E26" i="4"/>
  <c r="D26" i="4"/>
  <c r="C26" i="4"/>
  <c r="L25" i="4"/>
  <c r="K25" i="4"/>
  <c r="J25" i="4"/>
  <c r="I25" i="4"/>
  <c r="H25" i="4"/>
  <c r="G25" i="4"/>
  <c r="F25" i="4"/>
  <c r="E25" i="4"/>
  <c r="D25" i="4"/>
  <c r="C25" i="4"/>
  <c r="L24" i="4"/>
  <c r="K24" i="4"/>
  <c r="J24" i="4"/>
  <c r="I24" i="4"/>
  <c r="H24" i="4"/>
  <c r="G24" i="4"/>
  <c r="F24" i="4"/>
  <c r="E24" i="4"/>
  <c r="D24" i="4"/>
  <c r="C24" i="4"/>
  <c r="L23" i="4"/>
  <c r="K23" i="4"/>
  <c r="J23" i="4"/>
  <c r="I23" i="4"/>
  <c r="H23" i="4"/>
  <c r="G23" i="4"/>
  <c r="F23" i="4"/>
  <c r="E23" i="4"/>
  <c r="D23" i="4"/>
  <c r="C23" i="4"/>
  <c r="L22" i="4"/>
  <c r="K22" i="4"/>
  <c r="J22" i="4"/>
  <c r="I22" i="4"/>
  <c r="H22" i="4"/>
  <c r="G22" i="4"/>
  <c r="F22" i="4"/>
  <c r="E22" i="4"/>
  <c r="D22" i="4"/>
  <c r="C22" i="4"/>
  <c r="L21" i="4"/>
  <c r="K21" i="4"/>
  <c r="J21" i="4"/>
  <c r="I21" i="4"/>
  <c r="H21" i="4"/>
  <c r="G21" i="4"/>
  <c r="F21" i="4"/>
  <c r="E21" i="4"/>
  <c r="D21" i="4"/>
  <c r="C21" i="4"/>
  <c r="L20" i="4"/>
  <c r="K20" i="4"/>
  <c r="J20" i="4"/>
  <c r="I20" i="4"/>
  <c r="H20" i="4"/>
  <c r="G20" i="4"/>
  <c r="F20" i="4"/>
  <c r="E20" i="4"/>
  <c r="D20" i="4"/>
  <c r="C20" i="4"/>
  <c r="L19" i="4"/>
  <c r="K19" i="4"/>
  <c r="J19" i="4"/>
  <c r="I19" i="4"/>
  <c r="H19" i="4"/>
  <c r="G19" i="4"/>
  <c r="F19" i="4"/>
  <c r="E19" i="4"/>
  <c r="D19" i="4"/>
  <c r="C19" i="4"/>
  <c r="L18" i="4"/>
  <c r="K18" i="4"/>
  <c r="J18" i="4"/>
  <c r="I18" i="4"/>
  <c r="H18" i="4"/>
  <c r="G18" i="4"/>
  <c r="F18" i="4"/>
  <c r="E18" i="4"/>
  <c r="D18" i="4"/>
  <c r="C18" i="4"/>
  <c r="L17" i="4"/>
  <c r="K17" i="4"/>
  <c r="J17" i="4"/>
  <c r="I17" i="4"/>
  <c r="H17" i="4"/>
  <c r="G17" i="4"/>
  <c r="F17" i="4"/>
  <c r="E17" i="4"/>
  <c r="D17" i="4"/>
  <c r="C17" i="4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3" i="4"/>
  <c r="K13" i="4"/>
  <c r="J13" i="4"/>
  <c r="I13" i="4"/>
  <c r="H13" i="4"/>
  <c r="G13" i="4"/>
  <c r="F13" i="4"/>
  <c r="E13" i="4"/>
  <c r="D13" i="4"/>
  <c r="C13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K9" i="4"/>
  <c r="J9" i="4"/>
  <c r="I9" i="4"/>
  <c r="H9" i="4"/>
  <c r="G9" i="4"/>
  <c r="F9" i="4"/>
  <c r="E9" i="4"/>
  <c r="D9" i="4"/>
  <c r="C9" i="4"/>
  <c r="K8" i="4"/>
  <c r="J8" i="4"/>
  <c r="I8" i="4"/>
  <c r="H8" i="4"/>
  <c r="G8" i="4"/>
  <c r="F8" i="4"/>
  <c r="E8" i="4"/>
  <c r="D8" i="4"/>
  <c r="C8" i="4"/>
  <c r="L7" i="4"/>
  <c r="K7" i="4"/>
  <c r="J7" i="4"/>
  <c r="I7" i="4"/>
  <c r="H7" i="4"/>
  <c r="G7" i="4"/>
  <c r="F7" i="4"/>
  <c r="E7" i="4"/>
  <c r="D7" i="4"/>
  <c r="C7" i="4"/>
</calcChain>
</file>

<file path=xl/connections.xml><?xml version="1.0" encoding="utf-8"?>
<connections xmlns="http://schemas.openxmlformats.org/spreadsheetml/2006/main">
  <connection id="1" name="keel-table" type="6" refreshedVersion="4" background="1" saveData="1">
    <textPr codePage="437" sourceFile="C:\Users\Bill\SkyDrive\Documents\keel-table.txt" tab="0" semicolon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keel-table1" type="6" refreshedVersion="4" background="1" saveData="1">
    <textPr codePage="437" sourceFile="C:\Users\Bill\SkyDrive\Documents\keel-table.txt" tab="0" semicolon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keel-table11" type="6" refreshedVersion="4" background="1" saveData="1">
    <textPr codePage="437" sourceFile="C:\Users\Bill\SkyDrive\Documents\keel-table.txt" tab="0" semicolon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keel-table111" type="6" refreshedVersion="4" background="1" saveData="1">
    <textPr codePage="437" sourceFile="C:\Users\Bill\SkyDrive\Documents\keel-table.txt" tab="0" semicolon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<sst xmlns="http://schemas.openxmlformats.org/spreadsheetml/2006/main" count="217" uniqueCount="41">
  <si>
    <t>x</t>
  </si>
  <si>
    <t>Yc half widths at Xc Stations</t>
  </si>
  <si>
    <t>LE Radius</t>
  </si>
  <si>
    <t>Distance Below Section 2</t>
  </si>
  <si>
    <t>Chord Length</t>
  </si>
  <si>
    <t>*******</t>
  </si>
  <si>
    <t>J109 Deep Keel Offsets (Ref. J109 Deep Keel Drawing)</t>
  </si>
  <si>
    <t>R.A. Johnstone</t>
  </si>
  <si>
    <t>23-Mat-01</t>
  </si>
  <si>
    <t>Offsets in Millimeters</t>
  </si>
  <si>
    <t>Top of Lead</t>
  </si>
  <si>
    <t>Sec 2</t>
  </si>
  <si>
    <t>Sec 3</t>
  </si>
  <si>
    <t>Sec 4</t>
  </si>
  <si>
    <t>Sec 5</t>
  </si>
  <si>
    <t>Sec 6</t>
  </si>
  <si>
    <t>Sec 7</t>
  </si>
  <si>
    <t>Sec 8</t>
  </si>
  <si>
    <t>Sec 9</t>
  </si>
  <si>
    <t>Sec 10</t>
  </si>
  <si>
    <t>Below Tip</t>
  </si>
  <si>
    <t>Offsets</t>
  </si>
  <si>
    <t>Notes:</t>
  </si>
  <si>
    <t>1) Leading edge sweep-back is 17.0 degrees.</t>
  </si>
  <si>
    <t>2) Leading edge profile is straight line.</t>
  </si>
  <si>
    <t>3) Tip sections below Section 10 are in the shape of an arc with maximum depth determined by offsets below tip and half-widths @ Section 10.</t>
  </si>
  <si>
    <t>4) 50 mm fillet radius @ fin/bulb intersect.</t>
  </si>
  <si>
    <t>5) Due to the addition of the 50 mm fillet radius in note 4, Sec. 6 offsets should not be used for keel surface fairing purposes.</t>
  </si>
  <si>
    <t>Offsets in Inches</t>
  </si>
  <si>
    <t>4) 1.97 inch fillet radius @ fin/bulb intersect.</t>
  </si>
  <si>
    <t>5) Due to the addition of the 1.97 inch fillet radius in note 4, Sec. 6 offsets should not be used for keel surface fairing purposes.</t>
  </si>
  <si>
    <t>Xc Station Position (Inches)</t>
  </si>
  <si>
    <t>The numbers in this table permit locating the measurement x position along the keel in inches</t>
  </si>
  <si>
    <t>The numbers in this table are Y distance between chords on profile drawing</t>
  </si>
  <si>
    <t>(Milimeters)</t>
  </si>
  <si>
    <t>From Section 2 to Sec n (Inches)</t>
  </si>
  <si>
    <t>From Section 10 to Sec n (Inches)</t>
  </si>
  <si>
    <t>Incremental Adjacent Sections (Inches)</t>
  </si>
  <si>
    <t>From Section 10 (Milimeters)</t>
  </si>
  <si>
    <t>Distance between Section (Inches)</t>
  </si>
  <si>
    <t>Along Leading Edge 17 degree 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</si>
</sst>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\-0\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5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164" fontId="0" fillId="2" borderId="2" xfId="0" applyNumberFormat="1" applyFill="1" applyBorder="1"/>
    <xf numFmtId="0" fontId="0" fillId="2" borderId="3" xfId="0" applyFill="1" applyBorder="1"/>
    <xf numFmtId="164" fontId="0" fillId="2" borderId="3" xfId="0" applyNumberFormat="1" applyFill="1" applyBorder="1"/>
    <xf numFmtId="0" fontId="0" fillId="2" borderId="4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0" borderId="3" xfId="0" applyBorder="1" applyAlignment="1">
      <alignment horizontal="right"/>
    </xf>
    <xf numFmtId="2" fontId="0" fillId="0" borderId="3" xfId="0" applyNumberFormat="1" applyBorder="1"/>
    <xf numFmtId="2" fontId="0" fillId="2" borderId="3" xfId="0" applyNumberFormat="1" applyFill="1" applyBorder="1"/>
    <xf numFmtId="166" fontId="0" fillId="0" borderId="3" xfId="0" applyNumberFormat="1" applyBorder="1"/>
    <xf numFmtId="166" fontId="0" fillId="2" borderId="3" xfId="0" applyNumberFormat="1" applyFill="1" applyBorder="1"/>
    <xf numFmtId="2" fontId="0" fillId="0" borderId="2" xfId="0" applyNumberFormat="1" applyBorder="1"/>
    <xf numFmtId="2" fontId="0" fillId="0" borderId="1" xfId="0" applyNumberFormat="1" applyBorder="1"/>
    <xf numFmtId="2" fontId="0" fillId="2" borderId="1" xfId="0" applyNumberFormat="1" applyFill="1" applyBorder="1"/>
    <xf numFmtId="0" fontId="1" fillId="0" borderId="0" xfId="0" applyFont="1"/>
    <xf numFmtId="165" fontId="0" fillId="3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/>
    <xf numFmtId="2" fontId="0" fillId="0" borderId="3" xfId="0" applyNumberFormat="1" applyFill="1" applyBorder="1"/>
    <xf numFmtId="166" fontId="0" fillId="0" borderId="3" xfId="0" applyNumberFormat="1" applyFill="1" applyBorder="1"/>
    <xf numFmtId="0" fontId="0" fillId="0" borderId="4" xfId="0" applyFill="1" applyBorder="1"/>
    <xf numFmtId="2" fontId="0" fillId="0" borderId="1" xfId="0" applyNumberFormat="1" applyFill="1" applyBorder="1"/>
    <xf numFmtId="0" fontId="0" fillId="0" borderId="1" xfId="0" applyFill="1" applyBorder="1"/>
    <xf numFmtId="165" fontId="0" fillId="0" borderId="1" xfId="0" applyNumberFormat="1" applyFill="1" applyBorder="1" applyAlignment="1">
      <alignment horizontal="right"/>
    </xf>
    <xf numFmtId="167" fontId="0" fillId="0" borderId="1" xfId="0" quotePrefix="1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167" fontId="0" fillId="3" borderId="1" xfId="0" quotePrefix="1" applyNumberFormat="1" applyFill="1" applyBorder="1" applyAlignment="1">
      <alignment horizontal="right"/>
    </xf>
    <xf numFmtId="165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keel-table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keel-table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keel-table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keel-table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workbookViewId="0">
      <selection activeCell="L8" sqref="L8"/>
    </sheetView>
  </sheetViews>
  <sheetFormatPr defaultRowHeight="15" x14ac:dyDescent="0.25"/>
  <cols>
    <col min="1" max="1" width="25.85546875" bestFit="1" customWidth="1"/>
    <col min="2" max="2" width="2" bestFit="1" customWidth="1"/>
    <col min="3" max="12" width="10.7109375" customWidth="1"/>
  </cols>
  <sheetData>
    <row r="1" spans="1:12" x14ac:dyDescent="0.25">
      <c r="A1" t="s">
        <v>6</v>
      </c>
    </row>
    <row r="2" spans="1:12" x14ac:dyDescent="0.25">
      <c r="A2" t="s">
        <v>7</v>
      </c>
    </row>
    <row r="3" spans="1:12" x14ac:dyDescent="0.25">
      <c r="A3" t="s">
        <v>8</v>
      </c>
    </row>
    <row r="4" spans="1:12" x14ac:dyDescent="0.25">
      <c r="A4" t="s">
        <v>9</v>
      </c>
    </row>
    <row r="5" spans="1:12" x14ac:dyDescent="0.25">
      <c r="C5" s="1" t="s">
        <v>10</v>
      </c>
      <c r="L5" s="1" t="s">
        <v>21</v>
      </c>
    </row>
    <row r="6" spans="1:12" x14ac:dyDescent="0.25"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</row>
    <row r="7" spans="1:12" x14ac:dyDescent="0.25">
      <c r="A7" t="s">
        <v>4</v>
      </c>
      <c r="C7" s="5">
        <v>1238</v>
      </c>
      <c r="D7" s="5">
        <v>1166.5999999999999</v>
      </c>
      <c r="E7" s="5">
        <v>1092.4000000000001</v>
      </c>
      <c r="F7" s="5">
        <v>1015.4</v>
      </c>
      <c r="G7" s="9">
        <v>935.6</v>
      </c>
      <c r="H7" s="5">
        <v>1183</v>
      </c>
      <c r="I7" s="5">
        <v>1374</v>
      </c>
      <c r="J7" s="5">
        <v>1500</v>
      </c>
      <c r="K7" s="5">
        <v>1598</v>
      </c>
      <c r="L7" s="5">
        <v>1598</v>
      </c>
    </row>
    <row r="8" spans="1:12" x14ac:dyDescent="0.25">
      <c r="A8" t="s">
        <v>3</v>
      </c>
      <c r="C8" s="6">
        <v>0</v>
      </c>
      <c r="D8" s="6">
        <v>263</v>
      </c>
      <c r="E8" s="6">
        <v>526</v>
      </c>
      <c r="F8" s="6">
        <v>789</v>
      </c>
      <c r="G8" s="10">
        <v>1052</v>
      </c>
      <c r="H8" s="6">
        <v>1134</v>
      </c>
      <c r="I8" s="6">
        <v>1215</v>
      </c>
      <c r="J8" s="6">
        <v>1297</v>
      </c>
      <c r="K8" s="6">
        <v>1379</v>
      </c>
      <c r="L8" s="15" t="s">
        <v>5</v>
      </c>
    </row>
    <row r="9" spans="1:12" x14ac:dyDescent="0.25">
      <c r="A9" t="s">
        <v>2</v>
      </c>
      <c r="C9" s="7">
        <v>10.4</v>
      </c>
      <c r="D9" s="7">
        <v>9.6</v>
      </c>
      <c r="E9" s="7">
        <v>8.6999999999999993</v>
      </c>
      <c r="F9" s="7">
        <v>7.8</v>
      </c>
      <c r="G9" s="11">
        <v>7</v>
      </c>
      <c r="H9" s="7">
        <v>17.2</v>
      </c>
      <c r="I9" s="7">
        <v>27.3</v>
      </c>
      <c r="J9" s="7">
        <v>37.5</v>
      </c>
      <c r="K9" s="7">
        <v>47.7</v>
      </c>
      <c r="L9" s="15" t="s">
        <v>5</v>
      </c>
    </row>
    <row r="10" spans="1:12" x14ac:dyDescent="0.25">
      <c r="A10" t="s">
        <v>1</v>
      </c>
      <c r="C10" s="8"/>
      <c r="D10" s="8"/>
      <c r="E10" s="8"/>
      <c r="F10" s="8"/>
      <c r="G10" s="12"/>
      <c r="H10" s="8"/>
      <c r="I10" s="8"/>
      <c r="J10" s="8"/>
      <c r="K10" s="8"/>
      <c r="L10" s="8"/>
    </row>
    <row r="11" spans="1:12" x14ac:dyDescent="0.25">
      <c r="A11" s="2">
        <v>5.0000000000000001E-3</v>
      </c>
      <c r="B11" s="3" t="s">
        <v>0</v>
      </c>
      <c r="C11" s="4">
        <v>10.8</v>
      </c>
      <c r="D11" s="4">
        <v>10</v>
      </c>
      <c r="E11" s="4">
        <v>9.1999999999999993</v>
      </c>
      <c r="F11" s="4">
        <v>8.5</v>
      </c>
      <c r="G11" s="13">
        <v>7.7</v>
      </c>
      <c r="H11" s="4">
        <v>12.4</v>
      </c>
      <c r="I11" s="4">
        <v>17</v>
      </c>
      <c r="J11" s="4">
        <v>21.6</v>
      </c>
      <c r="K11" s="4">
        <v>26.1</v>
      </c>
      <c r="L11" s="4">
        <v>3.1</v>
      </c>
    </row>
    <row r="12" spans="1:12" x14ac:dyDescent="0.25">
      <c r="A12" s="2">
        <v>7.4999999999999997E-3</v>
      </c>
      <c r="B12" s="3" t="s">
        <v>0</v>
      </c>
      <c r="C12" s="4">
        <v>13</v>
      </c>
      <c r="D12" s="4">
        <v>12.1</v>
      </c>
      <c r="E12" s="4">
        <v>11.1</v>
      </c>
      <c r="F12" s="4">
        <v>10.199999999999999</v>
      </c>
      <c r="G12" s="13">
        <v>9.1999999999999993</v>
      </c>
      <c r="H12" s="4">
        <v>14.9</v>
      </c>
      <c r="I12" s="4">
        <v>20.399999999999999</v>
      </c>
      <c r="J12" s="4">
        <v>25.9</v>
      </c>
      <c r="K12" s="4">
        <v>31.2</v>
      </c>
      <c r="L12" s="4">
        <v>3.7</v>
      </c>
    </row>
    <row r="13" spans="1:12" x14ac:dyDescent="0.25">
      <c r="A13" s="2">
        <v>1.2500000000000001E-2</v>
      </c>
      <c r="B13" s="3" t="s">
        <v>0</v>
      </c>
      <c r="C13" s="4">
        <v>16.5</v>
      </c>
      <c r="D13" s="4">
        <v>15.3</v>
      </c>
      <c r="E13" s="4">
        <v>14.1</v>
      </c>
      <c r="F13" s="4">
        <v>13</v>
      </c>
      <c r="G13" s="13">
        <v>11.8</v>
      </c>
      <c r="H13" s="4">
        <v>18.899999999999999</v>
      </c>
      <c r="I13" s="4">
        <v>25.8</v>
      </c>
      <c r="J13" s="4">
        <v>32.700000000000003</v>
      </c>
      <c r="K13" s="4">
        <v>39.5</v>
      </c>
      <c r="L13" s="4">
        <v>4.7</v>
      </c>
    </row>
    <row r="14" spans="1:12" x14ac:dyDescent="0.25">
      <c r="A14" s="2">
        <v>2.5000000000000001E-2</v>
      </c>
      <c r="B14" s="3" t="s">
        <v>0</v>
      </c>
      <c r="C14" s="4">
        <v>22.9</v>
      </c>
      <c r="D14" s="4">
        <v>21.3</v>
      </c>
      <c r="E14" s="4">
        <v>19.600000000000001</v>
      </c>
      <c r="F14" s="4">
        <v>18</v>
      </c>
      <c r="G14" s="13">
        <v>16.3</v>
      </c>
      <c r="H14" s="4">
        <v>26</v>
      </c>
      <c r="I14" s="4">
        <v>35.299999999999997</v>
      </c>
      <c r="J14" s="4">
        <v>44.5</v>
      </c>
      <c r="K14" s="4">
        <v>53.6</v>
      </c>
      <c r="L14" s="4">
        <v>6.4</v>
      </c>
    </row>
    <row r="15" spans="1:12" x14ac:dyDescent="0.25">
      <c r="A15" s="2">
        <v>0.05</v>
      </c>
      <c r="B15" s="3" t="s">
        <v>0</v>
      </c>
      <c r="C15" s="4">
        <v>31.8</v>
      </c>
      <c r="D15" s="4">
        <v>29.6</v>
      </c>
      <c r="E15" s="4">
        <v>27.3</v>
      </c>
      <c r="F15" s="4">
        <v>25</v>
      </c>
      <c r="G15" s="13">
        <v>22.7</v>
      </c>
      <c r="H15" s="4">
        <v>35.6</v>
      </c>
      <c r="I15" s="4">
        <v>48.1</v>
      </c>
      <c r="J15" s="4">
        <v>60.5</v>
      </c>
      <c r="K15" s="4">
        <v>72.599999999999994</v>
      </c>
      <c r="L15" s="4">
        <v>8.6999999999999993</v>
      </c>
    </row>
    <row r="16" spans="1:12" x14ac:dyDescent="0.25">
      <c r="A16" s="2">
        <v>7.4999999999999997E-2</v>
      </c>
      <c r="B16" s="3" t="s">
        <v>0</v>
      </c>
      <c r="C16" s="4">
        <v>38.5</v>
      </c>
      <c r="D16" s="4">
        <v>35.799999999999997</v>
      </c>
      <c r="E16" s="4">
        <v>33</v>
      </c>
      <c r="F16" s="4">
        <v>30.2</v>
      </c>
      <c r="G16" s="13">
        <v>27.4</v>
      </c>
      <c r="H16" s="4">
        <v>42.9</v>
      </c>
      <c r="I16" s="4">
        <v>57.9</v>
      </c>
      <c r="J16" s="4">
        <v>72.7</v>
      </c>
      <c r="K16" s="4">
        <v>87.3</v>
      </c>
      <c r="L16" s="4">
        <v>10.4</v>
      </c>
    </row>
    <row r="17" spans="1:12" x14ac:dyDescent="0.25">
      <c r="A17" s="2">
        <v>0.1</v>
      </c>
      <c r="B17" s="3" t="s">
        <v>0</v>
      </c>
      <c r="C17" s="4">
        <v>43.9</v>
      </c>
      <c r="D17" s="4">
        <v>40.799999999999997</v>
      </c>
      <c r="E17" s="4">
        <v>37.6</v>
      </c>
      <c r="F17" s="4">
        <v>34.4</v>
      </c>
      <c r="G17" s="13">
        <v>31.2</v>
      </c>
      <c r="H17" s="4">
        <v>48.9</v>
      </c>
      <c r="I17" s="4">
        <v>65.8</v>
      </c>
      <c r="J17" s="4">
        <v>82.7</v>
      </c>
      <c r="K17" s="4">
        <v>99.2</v>
      </c>
      <c r="L17" s="4">
        <v>11.8</v>
      </c>
    </row>
    <row r="18" spans="1:12" x14ac:dyDescent="0.25">
      <c r="A18" s="2">
        <v>0.15</v>
      </c>
      <c r="B18" s="3" t="s">
        <v>0</v>
      </c>
      <c r="C18" s="4">
        <v>52.1</v>
      </c>
      <c r="D18" s="4">
        <v>48.4</v>
      </c>
      <c r="E18" s="4">
        <v>44.6</v>
      </c>
      <c r="F18" s="4">
        <v>40.9</v>
      </c>
      <c r="G18" s="13">
        <v>37.1</v>
      </c>
      <c r="H18" s="4">
        <v>58.2</v>
      </c>
      <c r="I18" s="4">
        <v>78.400000000000006</v>
      </c>
      <c r="J18" s="4">
        <v>98.5</v>
      </c>
      <c r="K18" s="4">
        <v>118.2</v>
      </c>
      <c r="L18" s="4">
        <v>14.1</v>
      </c>
    </row>
    <row r="19" spans="1:12" x14ac:dyDescent="0.25">
      <c r="A19" s="2">
        <v>0.2</v>
      </c>
      <c r="B19" s="3" t="s">
        <v>0</v>
      </c>
      <c r="C19" s="4">
        <v>58.1</v>
      </c>
      <c r="D19" s="4">
        <v>53.9</v>
      </c>
      <c r="E19" s="4">
        <v>49.7</v>
      </c>
      <c r="F19" s="4">
        <v>45.6</v>
      </c>
      <c r="G19" s="13">
        <v>41.4</v>
      </c>
      <c r="H19" s="4">
        <v>65.099999999999994</v>
      </c>
      <c r="I19" s="4">
        <v>87.9</v>
      </c>
      <c r="J19" s="4">
        <v>110.7</v>
      </c>
      <c r="K19" s="4">
        <v>132.9</v>
      </c>
      <c r="L19" s="4">
        <v>15.8</v>
      </c>
    </row>
    <row r="20" spans="1:12" x14ac:dyDescent="0.25">
      <c r="A20" s="2">
        <v>0.25</v>
      </c>
      <c r="B20" s="3" t="s">
        <v>0</v>
      </c>
      <c r="C20" s="4">
        <v>62.2</v>
      </c>
      <c r="D20" s="4">
        <v>57.8</v>
      </c>
      <c r="E20" s="4">
        <v>53.3</v>
      </c>
      <c r="F20" s="4">
        <v>48.8</v>
      </c>
      <c r="G20" s="13">
        <v>44.3</v>
      </c>
      <c r="H20" s="4">
        <v>70.2</v>
      </c>
      <c r="I20" s="4">
        <v>95.2</v>
      </c>
      <c r="J20" s="4">
        <v>120.1</v>
      </c>
      <c r="K20" s="4">
        <v>144.4</v>
      </c>
      <c r="L20" s="4">
        <v>17.2</v>
      </c>
    </row>
    <row r="21" spans="1:12" x14ac:dyDescent="0.25">
      <c r="A21" s="2">
        <v>0.3</v>
      </c>
      <c r="B21" s="3" t="s">
        <v>0</v>
      </c>
      <c r="C21" s="4">
        <v>64.900000000000006</v>
      </c>
      <c r="D21" s="4">
        <v>60.2</v>
      </c>
      <c r="E21" s="4">
        <v>55.5</v>
      </c>
      <c r="F21" s="4">
        <v>50.9</v>
      </c>
      <c r="G21" s="13">
        <v>46.2</v>
      </c>
      <c r="H21" s="4">
        <v>73.900000000000006</v>
      </c>
      <c r="I21" s="4">
        <v>100.7</v>
      </c>
      <c r="J21" s="4">
        <v>127.3</v>
      </c>
      <c r="K21" s="4">
        <v>153.30000000000001</v>
      </c>
      <c r="L21" s="4">
        <v>18.3</v>
      </c>
    </row>
    <row r="22" spans="1:12" x14ac:dyDescent="0.25">
      <c r="A22" s="2">
        <v>0.35</v>
      </c>
      <c r="B22" s="3" t="s">
        <v>0</v>
      </c>
      <c r="C22" s="4">
        <v>65.900000000000006</v>
      </c>
      <c r="D22" s="4">
        <v>61.2</v>
      </c>
      <c r="E22" s="4">
        <v>56.4</v>
      </c>
      <c r="F22" s="4">
        <v>51.7</v>
      </c>
      <c r="G22" s="13">
        <v>47</v>
      </c>
      <c r="H22" s="4">
        <v>76.2</v>
      </c>
      <c r="I22" s="4">
        <v>104.5</v>
      </c>
      <c r="J22" s="4">
        <v>132.6</v>
      </c>
      <c r="K22" s="4">
        <v>160.1</v>
      </c>
      <c r="L22" s="4">
        <v>19.100000000000001</v>
      </c>
    </row>
    <row r="23" spans="1:12" x14ac:dyDescent="0.25">
      <c r="A23" s="2">
        <v>0.4</v>
      </c>
      <c r="B23" s="3" t="s">
        <v>0</v>
      </c>
      <c r="C23" s="4">
        <v>65.599999999999994</v>
      </c>
      <c r="D23" s="4">
        <v>60.9</v>
      </c>
      <c r="E23" s="4">
        <v>56.1</v>
      </c>
      <c r="F23" s="4">
        <v>51.5</v>
      </c>
      <c r="G23" s="13">
        <v>46.7</v>
      </c>
      <c r="H23" s="4">
        <v>77.2</v>
      </c>
      <c r="I23" s="4">
        <v>106.7</v>
      </c>
      <c r="J23" s="4">
        <v>135.9</v>
      </c>
      <c r="K23" s="4">
        <v>164.6</v>
      </c>
      <c r="L23" s="4">
        <v>19.600000000000001</v>
      </c>
    </row>
    <row r="24" spans="1:12" x14ac:dyDescent="0.25">
      <c r="A24" s="2">
        <v>0.45</v>
      </c>
      <c r="B24" s="3" t="s">
        <v>0</v>
      </c>
      <c r="C24" s="4">
        <v>63.8</v>
      </c>
      <c r="D24" s="4">
        <v>59.3</v>
      </c>
      <c r="E24" s="4">
        <v>54.7</v>
      </c>
      <c r="F24" s="4">
        <v>50.1</v>
      </c>
      <c r="G24" s="13">
        <v>45.5</v>
      </c>
      <c r="H24" s="4">
        <v>76.900000000000006</v>
      </c>
      <c r="I24" s="4">
        <v>107.4</v>
      </c>
      <c r="J24" s="4">
        <v>137.6</v>
      </c>
      <c r="K24" s="4">
        <v>167.2</v>
      </c>
      <c r="L24" s="4">
        <v>19.899999999999999</v>
      </c>
    </row>
    <row r="25" spans="1:12" x14ac:dyDescent="0.25">
      <c r="A25" s="2">
        <v>0.5</v>
      </c>
      <c r="B25" s="3" t="s">
        <v>0</v>
      </c>
      <c r="C25" s="4">
        <v>60.9</v>
      </c>
      <c r="D25" s="4">
        <v>56.6</v>
      </c>
      <c r="E25" s="4">
        <v>52.1</v>
      </c>
      <c r="F25" s="4">
        <v>47.8</v>
      </c>
      <c r="G25" s="13">
        <v>43.4</v>
      </c>
      <c r="H25" s="4">
        <v>75.400000000000006</v>
      </c>
      <c r="I25" s="4">
        <v>106.5</v>
      </c>
      <c r="J25" s="4">
        <v>137.4</v>
      </c>
      <c r="K25" s="4">
        <v>167.7</v>
      </c>
      <c r="L25" s="4">
        <v>20</v>
      </c>
    </row>
    <row r="26" spans="1:12" x14ac:dyDescent="0.25">
      <c r="A26" s="2">
        <v>0.55000000000000004</v>
      </c>
      <c r="B26" s="3" t="s">
        <v>0</v>
      </c>
      <c r="C26" s="4">
        <v>56.9</v>
      </c>
      <c r="D26" s="4">
        <v>52.9</v>
      </c>
      <c r="E26" s="4">
        <v>48.7</v>
      </c>
      <c r="F26" s="4">
        <v>44.7</v>
      </c>
      <c r="G26" s="13">
        <v>40.5</v>
      </c>
      <c r="H26" s="4">
        <v>72.8</v>
      </c>
      <c r="I26" s="4">
        <v>104.2</v>
      </c>
      <c r="J26" s="4">
        <v>135.4</v>
      </c>
      <c r="K26" s="4">
        <v>166</v>
      </c>
      <c r="L26" s="4">
        <v>19.8</v>
      </c>
    </row>
    <row r="27" spans="1:12" x14ac:dyDescent="0.25">
      <c r="A27" s="2">
        <v>0.6</v>
      </c>
      <c r="B27" s="3" t="s">
        <v>0</v>
      </c>
      <c r="C27" s="4">
        <v>52</v>
      </c>
      <c r="D27" s="4">
        <v>48.3</v>
      </c>
      <c r="E27" s="4">
        <v>44.6</v>
      </c>
      <c r="F27" s="4">
        <v>40.799999999999997</v>
      </c>
      <c r="G27" s="13">
        <v>37.1</v>
      </c>
      <c r="H27" s="4">
        <v>69.099999999999994</v>
      </c>
      <c r="I27" s="4">
        <v>100.4</v>
      </c>
      <c r="J27" s="4">
        <v>131.4</v>
      </c>
      <c r="K27" s="4">
        <v>161.80000000000001</v>
      </c>
      <c r="L27" s="4">
        <v>19.3</v>
      </c>
    </row>
    <row r="28" spans="1:12" x14ac:dyDescent="0.25">
      <c r="A28" s="2">
        <v>0.65</v>
      </c>
      <c r="B28" s="3" t="s">
        <v>0</v>
      </c>
      <c r="C28" s="4">
        <v>46.4</v>
      </c>
      <c r="D28" s="4">
        <v>43.1</v>
      </c>
      <c r="E28" s="4">
        <v>39.700000000000003</v>
      </c>
      <c r="F28" s="4">
        <v>36.4</v>
      </c>
      <c r="G28" s="13">
        <v>33.1</v>
      </c>
      <c r="H28" s="4">
        <v>64.2</v>
      </c>
      <c r="I28" s="4">
        <v>94.7</v>
      </c>
      <c r="J28" s="4">
        <v>124.9</v>
      </c>
      <c r="K28" s="4">
        <v>154.5</v>
      </c>
      <c r="L28" s="4">
        <v>18.399999999999999</v>
      </c>
    </row>
    <row r="29" spans="1:12" x14ac:dyDescent="0.25">
      <c r="A29" s="2">
        <v>0.7</v>
      </c>
      <c r="B29" s="3" t="s">
        <v>0</v>
      </c>
      <c r="C29" s="4">
        <v>40.200000000000003</v>
      </c>
      <c r="D29" s="4">
        <v>37.299999999999997</v>
      </c>
      <c r="E29" s="4">
        <v>34.4</v>
      </c>
      <c r="F29" s="4">
        <v>31.5</v>
      </c>
      <c r="G29" s="13">
        <v>28.6</v>
      </c>
      <c r="H29" s="4">
        <v>58</v>
      </c>
      <c r="I29" s="4">
        <v>86.7</v>
      </c>
      <c r="J29" s="4">
        <v>115.2</v>
      </c>
      <c r="K29" s="4">
        <v>143.19999999999999</v>
      </c>
      <c r="L29" s="4">
        <v>17.100000000000001</v>
      </c>
    </row>
    <row r="30" spans="1:12" x14ac:dyDescent="0.25">
      <c r="A30" s="2">
        <v>0.75</v>
      </c>
      <c r="B30" s="3" t="s">
        <v>0</v>
      </c>
      <c r="C30" s="4">
        <v>33.799999999999997</v>
      </c>
      <c r="D30" s="4">
        <v>31.4</v>
      </c>
      <c r="E30" s="4">
        <v>28.9</v>
      </c>
      <c r="F30" s="4">
        <v>26.5</v>
      </c>
      <c r="G30" s="13">
        <v>24.1</v>
      </c>
      <c r="H30" s="4">
        <v>50.1</v>
      </c>
      <c r="I30" s="4">
        <v>75.599999999999994</v>
      </c>
      <c r="J30" s="4">
        <v>100.9</v>
      </c>
      <c r="K30" s="4">
        <v>125.8</v>
      </c>
      <c r="L30" s="4">
        <v>15</v>
      </c>
    </row>
    <row r="31" spans="1:12" x14ac:dyDescent="0.25">
      <c r="A31" s="2">
        <v>0.8</v>
      </c>
      <c r="B31" s="3" t="s">
        <v>0</v>
      </c>
      <c r="C31" s="4">
        <v>27.2</v>
      </c>
      <c r="D31" s="4">
        <v>25.3</v>
      </c>
      <c r="E31" s="4">
        <v>23.3</v>
      </c>
      <c r="F31" s="4">
        <v>21.4</v>
      </c>
      <c r="G31" s="13">
        <v>19.399999999999999</v>
      </c>
      <c r="H31" s="4">
        <v>40.6</v>
      </c>
      <c r="I31" s="4">
        <v>61.3</v>
      </c>
      <c r="J31" s="4">
        <v>81.900000000000006</v>
      </c>
      <c r="K31" s="4">
        <v>102.1</v>
      </c>
      <c r="L31" s="4">
        <v>12.2</v>
      </c>
    </row>
    <row r="32" spans="1:12" x14ac:dyDescent="0.25">
      <c r="A32" s="2">
        <v>0.85</v>
      </c>
      <c r="B32" s="3" t="s">
        <v>0</v>
      </c>
      <c r="C32" s="4">
        <v>20.7</v>
      </c>
      <c r="D32" s="4">
        <v>19.2</v>
      </c>
      <c r="E32" s="4">
        <v>17.7</v>
      </c>
      <c r="F32" s="4">
        <v>16.2</v>
      </c>
      <c r="G32" s="13">
        <v>14.7</v>
      </c>
      <c r="H32" s="4">
        <v>30.7</v>
      </c>
      <c r="I32" s="4">
        <v>46.4</v>
      </c>
      <c r="J32" s="4">
        <v>61.9</v>
      </c>
      <c r="K32" s="4">
        <v>77.2</v>
      </c>
      <c r="L32" s="4">
        <v>9.1999999999999993</v>
      </c>
    </row>
    <row r="33" spans="1:12" x14ac:dyDescent="0.25">
      <c r="A33" s="2">
        <v>0.9</v>
      </c>
      <c r="B33" s="3" t="s">
        <v>0</v>
      </c>
      <c r="C33" s="4">
        <v>14.1</v>
      </c>
      <c r="D33" s="4">
        <v>13.1</v>
      </c>
      <c r="E33" s="4">
        <v>12.1</v>
      </c>
      <c r="F33" s="4">
        <v>11.1</v>
      </c>
      <c r="G33" s="13">
        <v>10</v>
      </c>
      <c r="H33" s="4">
        <v>20.5</v>
      </c>
      <c r="I33" s="4">
        <v>30.8</v>
      </c>
      <c r="J33" s="4">
        <v>40.9</v>
      </c>
      <c r="K33" s="4">
        <v>50.9</v>
      </c>
      <c r="L33" s="4">
        <v>6.1</v>
      </c>
    </row>
    <row r="34" spans="1:12" x14ac:dyDescent="0.25">
      <c r="A34" s="2">
        <v>0.95</v>
      </c>
      <c r="B34" s="3" t="s">
        <v>0</v>
      </c>
      <c r="C34" s="4">
        <v>7.5</v>
      </c>
      <c r="D34" s="4">
        <v>7</v>
      </c>
      <c r="E34" s="4">
        <v>6.5</v>
      </c>
      <c r="F34" s="4">
        <v>5.9</v>
      </c>
      <c r="G34" s="13">
        <v>5.4</v>
      </c>
      <c r="H34" s="4">
        <v>10.5</v>
      </c>
      <c r="I34" s="4">
        <v>15.5</v>
      </c>
      <c r="J34" s="4">
        <v>20.5</v>
      </c>
      <c r="K34" s="4">
        <v>25.4</v>
      </c>
      <c r="L34" s="4">
        <v>3</v>
      </c>
    </row>
    <row r="35" spans="1:12" x14ac:dyDescent="0.25">
      <c r="A35" s="2">
        <v>1</v>
      </c>
      <c r="B35" s="3" t="s">
        <v>0</v>
      </c>
      <c r="C35" s="4">
        <v>1</v>
      </c>
      <c r="D35" s="4">
        <v>0.9</v>
      </c>
      <c r="E35" s="4">
        <v>0.8</v>
      </c>
      <c r="F35" s="4">
        <v>0.7</v>
      </c>
      <c r="G35" s="13">
        <v>0.7</v>
      </c>
      <c r="H35" s="4">
        <v>0.5</v>
      </c>
      <c r="I35" s="4">
        <v>0.3</v>
      </c>
      <c r="J35" s="4">
        <v>0.2</v>
      </c>
      <c r="K35" s="4">
        <v>0</v>
      </c>
      <c r="L35" s="4">
        <v>0</v>
      </c>
    </row>
    <row r="36" spans="1:12" x14ac:dyDescent="0.25">
      <c r="A36" t="s">
        <v>22</v>
      </c>
    </row>
    <row r="37" spans="1:12" x14ac:dyDescent="0.25">
      <c r="A37" t="s">
        <v>23</v>
      </c>
    </row>
    <row r="38" spans="1:12" x14ac:dyDescent="0.25">
      <c r="A38" t="s">
        <v>24</v>
      </c>
    </row>
    <row r="39" spans="1:12" x14ac:dyDescent="0.25">
      <c r="A39" t="s">
        <v>25</v>
      </c>
    </row>
    <row r="40" spans="1:12" x14ac:dyDescent="0.25">
      <c r="A40" t="s">
        <v>26</v>
      </c>
    </row>
    <row r="41" spans="1:12" x14ac:dyDescent="0.25">
      <c r="A41" s="14" t="s">
        <v>27</v>
      </c>
      <c r="B41" s="14"/>
      <c r="C41" s="14"/>
      <c r="D41" s="14"/>
      <c r="E41" s="14"/>
      <c r="F41" s="14"/>
      <c r="G41" s="14"/>
      <c r="H41" s="14"/>
      <c r="I41" s="14"/>
      <c r="J41" s="14"/>
    </row>
  </sheetData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P25" sqref="P25"/>
    </sheetView>
  </sheetViews>
  <sheetFormatPr defaultRowHeight="15" x14ac:dyDescent="0.25"/>
  <cols>
    <col min="1" max="1" width="25.85546875" bestFit="1" customWidth="1"/>
    <col min="2" max="2" width="2" bestFit="1" customWidth="1"/>
    <col min="3" max="12" width="10.7109375" customWidth="1"/>
  </cols>
  <sheetData>
    <row r="1" spans="1:12" x14ac:dyDescent="0.25">
      <c r="A1" t="s">
        <v>6</v>
      </c>
    </row>
    <row r="2" spans="1:12" x14ac:dyDescent="0.25">
      <c r="A2" t="s">
        <v>7</v>
      </c>
    </row>
    <row r="3" spans="1:12" x14ac:dyDescent="0.25">
      <c r="A3" t="s">
        <v>8</v>
      </c>
    </row>
    <row r="4" spans="1:12" x14ac:dyDescent="0.25">
      <c r="A4" t="s">
        <v>28</v>
      </c>
    </row>
    <row r="5" spans="1:12" x14ac:dyDescent="0.25">
      <c r="C5" s="1" t="s">
        <v>10</v>
      </c>
      <c r="L5" s="1" t="s">
        <v>21</v>
      </c>
    </row>
    <row r="6" spans="1:12" x14ac:dyDescent="0.25"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</row>
    <row r="7" spans="1:12" x14ac:dyDescent="0.25">
      <c r="A7" t="s">
        <v>4</v>
      </c>
      <c r="C7" s="20">
        <f>+Metric!C7/25.4</f>
        <v>48.740157480314963</v>
      </c>
      <c r="D7" s="20">
        <f>+Metric!D7/25.4</f>
        <v>45.929133858267718</v>
      </c>
      <c r="E7" s="20">
        <f>+Metric!E7/25.4</f>
        <v>43.007874015748037</v>
      </c>
      <c r="F7" s="20">
        <f>+Metric!F7/25.4</f>
        <v>39.976377952755904</v>
      </c>
      <c r="G7" s="20">
        <f>+Metric!G7/25.4</f>
        <v>36.834645669291341</v>
      </c>
      <c r="H7" s="20">
        <f>+Metric!H7/25.4</f>
        <v>46.574803149606304</v>
      </c>
      <c r="I7" s="20">
        <f>+Metric!I7/25.4</f>
        <v>54.094488188976378</v>
      </c>
      <c r="J7" s="20">
        <f>+Metric!J7/25.4</f>
        <v>59.055118110236222</v>
      </c>
      <c r="K7" s="20">
        <f>+Metric!K7/25.4</f>
        <v>62.913385826771659</v>
      </c>
      <c r="L7" s="20">
        <f>+Metric!L7/25.4</f>
        <v>62.913385826771659</v>
      </c>
    </row>
    <row r="8" spans="1:12" x14ac:dyDescent="0.25">
      <c r="A8" t="s">
        <v>3</v>
      </c>
      <c r="C8" s="16">
        <f>+Metric!C8/25.4</f>
        <v>0</v>
      </c>
      <c r="D8" s="16">
        <f>+Metric!D8/25.4</f>
        <v>10.354330708661418</v>
      </c>
      <c r="E8" s="16">
        <f>+Metric!E8/25.4</f>
        <v>20.708661417322837</v>
      </c>
      <c r="F8" s="16">
        <f>+Metric!F8/25.4</f>
        <v>31.062992125984255</v>
      </c>
      <c r="G8" s="17">
        <f>+Metric!G8/25.4</f>
        <v>41.417322834645674</v>
      </c>
      <c r="H8" s="16">
        <f>+Metric!H8/25.4</f>
        <v>44.645669291338585</v>
      </c>
      <c r="I8" s="16">
        <f>+Metric!I8/25.4</f>
        <v>47.834645669291341</v>
      </c>
      <c r="J8" s="16">
        <f>+Metric!J8/25.4</f>
        <v>51.062992125984252</v>
      </c>
      <c r="K8" s="16">
        <f>+Metric!K8/25.4</f>
        <v>54.29133858267717</v>
      </c>
      <c r="L8" s="15" t="s">
        <v>5</v>
      </c>
    </row>
    <row r="9" spans="1:12" x14ac:dyDescent="0.25">
      <c r="A9" t="s">
        <v>2</v>
      </c>
      <c r="C9" s="18">
        <f>+Metric!C9/25.4</f>
        <v>0.40944881889763785</v>
      </c>
      <c r="D9" s="18">
        <f>+Metric!D9/25.4</f>
        <v>0.37795275590551181</v>
      </c>
      <c r="E9" s="18">
        <f>+Metric!E9/25.4</f>
        <v>0.34251968503937008</v>
      </c>
      <c r="F9" s="18">
        <f>+Metric!F9/25.4</f>
        <v>0.30708661417322836</v>
      </c>
      <c r="G9" s="19">
        <f>+Metric!G9/25.4</f>
        <v>0.27559055118110237</v>
      </c>
      <c r="H9" s="18">
        <f>+Metric!H9/25.4</f>
        <v>0.67716535433070868</v>
      </c>
      <c r="I9" s="18">
        <f>+Metric!I9/25.4</f>
        <v>1.0748031496062993</v>
      </c>
      <c r="J9" s="18">
        <f>+Metric!J9/25.4</f>
        <v>1.4763779527559056</v>
      </c>
      <c r="K9" s="18">
        <f>+Metric!K9/25.4</f>
        <v>1.877952755905512</v>
      </c>
      <c r="L9" s="15" t="s">
        <v>5</v>
      </c>
    </row>
    <row r="10" spans="1:12" x14ac:dyDescent="0.25">
      <c r="A10" t="s">
        <v>1</v>
      </c>
      <c r="C10" s="8"/>
      <c r="D10" s="8"/>
      <c r="E10" s="8"/>
      <c r="F10" s="8"/>
      <c r="G10" s="12"/>
      <c r="H10" s="8"/>
      <c r="I10" s="8"/>
      <c r="J10" s="8"/>
      <c r="K10" s="8"/>
      <c r="L10" s="8"/>
    </row>
    <row r="11" spans="1:12" x14ac:dyDescent="0.25">
      <c r="A11" s="2">
        <v>5.0000000000000001E-3</v>
      </c>
      <c r="B11" s="3" t="s">
        <v>0</v>
      </c>
      <c r="C11" s="21">
        <f>+Metric!C11/25.4</f>
        <v>0.42519685039370086</v>
      </c>
      <c r="D11" s="21">
        <f>+Metric!D11/25.4</f>
        <v>0.39370078740157483</v>
      </c>
      <c r="E11" s="21">
        <f>+Metric!E11/25.4</f>
        <v>0.36220472440944879</v>
      </c>
      <c r="F11" s="21">
        <f>+Metric!F11/25.4</f>
        <v>0.3346456692913386</v>
      </c>
      <c r="G11" s="22">
        <f>+Metric!G11/25.4</f>
        <v>0.30314960629921262</v>
      </c>
      <c r="H11" s="21">
        <f>+Metric!H11/25.4</f>
        <v>0.48818897637795278</v>
      </c>
      <c r="I11" s="21">
        <f>+Metric!I11/25.4</f>
        <v>0.6692913385826772</v>
      </c>
      <c r="J11" s="21">
        <f>+Metric!J11/25.4</f>
        <v>0.85039370078740173</v>
      </c>
      <c r="K11" s="21">
        <f>+Metric!K11/25.4</f>
        <v>1.0275590551181104</v>
      </c>
      <c r="L11" s="21">
        <f>+Metric!L11/25.4</f>
        <v>0.12204724409448819</v>
      </c>
    </row>
    <row r="12" spans="1:12" x14ac:dyDescent="0.25">
      <c r="A12" s="2">
        <v>7.4999999999999997E-3</v>
      </c>
      <c r="B12" s="3" t="s">
        <v>0</v>
      </c>
      <c r="C12" s="21">
        <f>+Metric!C12/25.4</f>
        <v>0.51181102362204722</v>
      </c>
      <c r="D12" s="21">
        <f>+Metric!D12/25.4</f>
        <v>0.4763779527559055</v>
      </c>
      <c r="E12" s="21">
        <f>+Metric!E12/25.4</f>
        <v>0.43700787401574803</v>
      </c>
      <c r="F12" s="21">
        <f>+Metric!F12/25.4</f>
        <v>0.40157480314960631</v>
      </c>
      <c r="G12" s="22">
        <f>+Metric!G12/25.4</f>
        <v>0.36220472440944879</v>
      </c>
      <c r="H12" s="21">
        <f>+Metric!H12/25.4</f>
        <v>0.58661417322834652</v>
      </c>
      <c r="I12" s="21">
        <f>+Metric!I12/25.4</f>
        <v>0.80314960629921262</v>
      </c>
      <c r="J12" s="21">
        <f>+Metric!J12/25.4</f>
        <v>1.0196850393700787</v>
      </c>
      <c r="K12" s="21">
        <f>+Metric!K12/25.4</f>
        <v>1.2283464566929134</v>
      </c>
      <c r="L12" s="21">
        <f>+Metric!L12/25.4</f>
        <v>0.1456692913385827</v>
      </c>
    </row>
    <row r="13" spans="1:12" x14ac:dyDescent="0.25">
      <c r="A13" s="2">
        <v>1.2500000000000001E-2</v>
      </c>
      <c r="B13" s="3" t="s">
        <v>0</v>
      </c>
      <c r="C13" s="21">
        <f>+Metric!C13/25.4</f>
        <v>0.64960629921259849</v>
      </c>
      <c r="D13" s="21">
        <f>+Metric!D13/25.4</f>
        <v>0.60236220472440949</v>
      </c>
      <c r="E13" s="21">
        <f>+Metric!E13/25.4</f>
        <v>0.55511811023622049</v>
      </c>
      <c r="F13" s="21">
        <f>+Metric!F13/25.4</f>
        <v>0.51181102362204722</v>
      </c>
      <c r="G13" s="22">
        <f>+Metric!G13/25.4</f>
        <v>0.46456692913385833</v>
      </c>
      <c r="H13" s="21">
        <f>+Metric!H13/25.4</f>
        <v>0.74409448818897639</v>
      </c>
      <c r="I13" s="21">
        <f>+Metric!I13/25.4</f>
        <v>1.0157480314960632</v>
      </c>
      <c r="J13" s="21">
        <f>+Metric!J13/25.4</f>
        <v>1.2874015748031498</v>
      </c>
      <c r="K13" s="21">
        <f>+Metric!K13/25.4</f>
        <v>1.5551181102362206</v>
      </c>
      <c r="L13" s="21">
        <f>+Metric!L13/25.4</f>
        <v>0.18503937007874016</v>
      </c>
    </row>
    <row r="14" spans="1:12" x14ac:dyDescent="0.25">
      <c r="A14" s="2">
        <v>2.5000000000000001E-2</v>
      </c>
      <c r="B14" s="3" t="s">
        <v>0</v>
      </c>
      <c r="C14" s="21">
        <f>+Metric!C14/25.4</f>
        <v>0.90157480314960625</v>
      </c>
      <c r="D14" s="21">
        <f>+Metric!D14/25.4</f>
        <v>0.8385826771653544</v>
      </c>
      <c r="E14" s="21">
        <f>+Metric!E14/25.4</f>
        <v>0.77165354330708669</v>
      </c>
      <c r="F14" s="21">
        <f>+Metric!F14/25.4</f>
        <v>0.70866141732283472</v>
      </c>
      <c r="G14" s="22">
        <f>+Metric!G14/25.4</f>
        <v>0.64173228346456701</v>
      </c>
      <c r="H14" s="21">
        <f>+Metric!H14/25.4</f>
        <v>1.0236220472440944</v>
      </c>
      <c r="I14" s="21">
        <f>+Metric!I14/25.4</f>
        <v>1.389763779527559</v>
      </c>
      <c r="J14" s="21">
        <f>+Metric!J14/25.4</f>
        <v>1.7519685039370079</v>
      </c>
      <c r="K14" s="21">
        <f>+Metric!K14/25.4</f>
        <v>2.1102362204724412</v>
      </c>
      <c r="L14" s="21">
        <f>+Metric!L14/25.4</f>
        <v>0.25196850393700793</v>
      </c>
    </row>
    <row r="15" spans="1:12" x14ac:dyDescent="0.25">
      <c r="A15" s="2">
        <v>0.05</v>
      </c>
      <c r="B15" s="3" t="s">
        <v>0</v>
      </c>
      <c r="C15" s="21">
        <f>+Metric!C15/25.4</f>
        <v>1.2519685039370079</v>
      </c>
      <c r="D15" s="21">
        <f>+Metric!D15/25.4</f>
        <v>1.1653543307086616</v>
      </c>
      <c r="E15" s="21">
        <f>+Metric!E15/25.4</f>
        <v>1.0748031496062993</v>
      </c>
      <c r="F15" s="21">
        <f>+Metric!F15/25.4</f>
        <v>0.98425196850393704</v>
      </c>
      <c r="G15" s="22">
        <f>+Metric!G15/25.4</f>
        <v>0.89370078740157477</v>
      </c>
      <c r="H15" s="21">
        <f>+Metric!H15/25.4</f>
        <v>1.4015748031496065</v>
      </c>
      <c r="I15" s="21">
        <f>+Metric!I15/25.4</f>
        <v>1.893700787401575</v>
      </c>
      <c r="J15" s="21">
        <f>+Metric!J15/25.4</f>
        <v>2.3818897637795278</v>
      </c>
      <c r="K15" s="21">
        <f>+Metric!K15/25.4</f>
        <v>2.8582677165354329</v>
      </c>
      <c r="L15" s="21">
        <f>+Metric!L15/25.4</f>
        <v>0.34251968503937008</v>
      </c>
    </row>
    <row r="16" spans="1:12" x14ac:dyDescent="0.25">
      <c r="A16" s="2">
        <v>7.4999999999999997E-2</v>
      </c>
      <c r="B16" s="3" t="s">
        <v>0</v>
      </c>
      <c r="C16" s="21">
        <f>+Metric!C16/25.4</f>
        <v>1.5157480314960632</v>
      </c>
      <c r="D16" s="21">
        <f>+Metric!D16/25.4</f>
        <v>1.4094488188976377</v>
      </c>
      <c r="E16" s="21">
        <f>+Metric!E16/25.4</f>
        <v>1.299212598425197</v>
      </c>
      <c r="F16" s="21">
        <f>+Metric!F16/25.4</f>
        <v>1.188976377952756</v>
      </c>
      <c r="G16" s="22">
        <f>+Metric!G16/25.4</f>
        <v>1.078740157480315</v>
      </c>
      <c r="H16" s="21">
        <f>+Metric!H16/25.4</f>
        <v>1.688976377952756</v>
      </c>
      <c r="I16" s="21">
        <f>+Metric!I16/25.4</f>
        <v>2.2795275590551181</v>
      </c>
      <c r="J16" s="21">
        <f>+Metric!J16/25.4</f>
        <v>2.8622047244094491</v>
      </c>
      <c r="K16" s="21">
        <f>+Metric!K16/25.4</f>
        <v>3.4370078740157481</v>
      </c>
      <c r="L16" s="21">
        <f>+Metric!L16/25.4</f>
        <v>0.40944881889763785</v>
      </c>
    </row>
    <row r="17" spans="1:12" x14ac:dyDescent="0.25">
      <c r="A17" s="2">
        <v>0.1</v>
      </c>
      <c r="B17" s="3" t="s">
        <v>0</v>
      </c>
      <c r="C17" s="21">
        <f>+Metric!C17/25.4</f>
        <v>1.7283464566929134</v>
      </c>
      <c r="D17" s="21">
        <f>+Metric!D17/25.4</f>
        <v>1.6062992125984252</v>
      </c>
      <c r="E17" s="21">
        <f>+Metric!E17/25.4</f>
        <v>1.4803149606299213</v>
      </c>
      <c r="F17" s="21">
        <f>+Metric!F17/25.4</f>
        <v>1.3543307086614174</v>
      </c>
      <c r="G17" s="22">
        <f>+Metric!G17/25.4</f>
        <v>1.2283464566929134</v>
      </c>
      <c r="H17" s="21">
        <f>+Metric!H17/25.4</f>
        <v>1.9251968503937009</v>
      </c>
      <c r="I17" s="21">
        <f>+Metric!I17/25.4</f>
        <v>2.590551181102362</v>
      </c>
      <c r="J17" s="21">
        <f>+Metric!J17/25.4</f>
        <v>3.2559055118110241</v>
      </c>
      <c r="K17" s="21">
        <f>+Metric!K17/25.4</f>
        <v>3.9055118110236222</v>
      </c>
      <c r="L17" s="21">
        <f>+Metric!L17/25.4</f>
        <v>0.46456692913385833</v>
      </c>
    </row>
    <row r="18" spans="1:12" x14ac:dyDescent="0.25">
      <c r="A18" s="2">
        <v>0.15</v>
      </c>
      <c r="B18" s="3" t="s">
        <v>0</v>
      </c>
      <c r="C18" s="21">
        <f>+Metric!C18/25.4</f>
        <v>2.0511811023622051</v>
      </c>
      <c r="D18" s="21">
        <f>+Metric!D18/25.4</f>
        <v>1.905511811023622</v>
      </c>
      <c r="E18" s="21">
        <f>+Metric!E18/25.4</f>
        <v>1.7559055118110238</v>
      </c>
      <c r="F18" s="21">
        <f>+Metric!F18/25.4</f>
        <v>1.610236220472441</v>
      </c>
      <c r="G18" s="22">
        <f>+Metric!G18/25.4</f>
        <v>1.4606299212598426</v>
      </c>
      <c r="H18" s="21">
        <f>+Metric!H18/25.4</f>
        <v>2.2913385826771657</v>
      </c>
      <c r="I18" s="21">
        <f>+Metric!I18/25.4</f>
        <v>3.0866141732283467</v>
      </c>
      <c r="J18" s="21">
        <f>+Metric!J18/25.4</f>
        <v>3.877952755905512</v>
      </c>
      <c r="K18" s="21">
        <f>+Metric!K18/25.4</f>
        <v>4.6535433070866148</v>
      </c>
      <c r="L18" s="21">
        <f>+Metric!L18/25.4</f>
        <v>0.55511811023622049</v>
      </c>
    </row>
    <row r="19" spans="1:12" x14ac:dyDescent="0.25">
      <c r="A19" s="2">
        <v>0.2</v>
      </c>
      <c r="B19" s="3" t="s">
        <v>0</v>
      </c>
      <c r="C19" s="21">
        <f>+Metric!C19/25.4</f>
        <v>2.28740157480315</v>
      </c>
      <c r="D19" s="21">
        <f>+Metric!D19/25.4</f>
        <v>2.1220472440944884</v>
      </c>
      <c r="E19" s="21">
        <f>+Metric!E19/25.4</f>
        <v>1.9566929133858271</v>
      </c>
      <c r="F19" s="21">
        <f>+Metric!F19/25.4</f>
        <v>1.7952755905511812</v>
      </c>
      <c r="G19" s="22">
        <f>+Metric!G19/25.4</f>
        <v>1.6299212598425197</v>
      </c>
      <c r="H19" s="21">
        <f>+Metric!H19/25.4</f>
        <v>2.5629921259842519</v>
      </c>
      <c r="I19" s="21">
        <f>+Metric!I19/25.4</f>
        <v>3.460629921259843</v>
      </c>
      <c r="J19" s="21">
        <f>+Metric!J19/25.4</f>
        <v>4.3582677165354333</v>
      </c>
      <c r="K19" s="21">
        <f>+Metric!K19/25.4</f>
        <v>5.2322834645669296</v>
      </c>
      <c r="L19" s="21">
        <f>+Metric!L19/25.4</f>
        <v>0.62204724409448831</v>
      </c>
    </row>
    <row r="20" spans="1:12" x14ac:dyDescent="0.25">
      <c r="A20" s="2">
        <v>0.25</v>
      </c>
      <c r="B20" s="3" t="s">
        <v>0</v>
      </c>
      <c r="C20" s="21">
        <f>+Metric!C20/25.4</f>
        <v>2.4488188976377954</v>
      </c>
      <c r="D20" s="21">
        <f>+Metric!D20/25.4</f>
        <v>2.2755905511811023</v>
      </c>
      <c r="E20" s="21">
        <f>+Metric!E20/25.4</f>
        <v>2.0984251968503935</v>
      </c>
      <c r="F20" s="21">
        <f>+Metric!F20/25.4</f>
        <v>1.921259842519685</v>
      </c>
      <c r="G20" s="22">
        <f>+Metric!G20/25.4</f>
        <v>1.7440944881889764</v>
      </c>
      <c r="H20" s="21">
        <f>+Metric!H20/25.4</f>
        <v>2.7637795275590555</v>
      </c>
      <c r="I20" s="21">
        <f>+Metric!I20/25.4</f>
        <v>3.7480314960629926</v>
      </c>
      <c r="J20" s="21">
        <f>+Metric!J20/25.4</f>
        <v>4.7283464566929139</v>
      </c>
      <c r="K20" s="21">
        <f>+Metric!K20/25.4</f>
        <v>5.6850393700787407</v>
      </c>
      <c r="L20" s="21">
        <f>+Metric!L20/25.4</f>
        <v>0.67716535433070868</v>
      </c>
    </row>
    <row r="21" spans="1:12" x14ac:dyDescent="0.25">
      <c r="A21" s="2">
        <v>0.3</v>
      </c>
      <c r="B21" s="3" t="s">
        <v>0</v>
      </c>
      <c r="C21" s="21">
        <f>+Metric!C21/25.4</f>
        <v>2.5551181102362208</v>
      </c>
      <c r="D21" s="21">
        <f>+Metric!D21/25.4</f>
        <v>2.3700787401574805</v>
      </c>
      <c r="E21" s="21">
        <f>+Metric!E21/25.4</f>
        <v>2.1850393700787403</v>
      </c>
      <c r="F21" s="21">
        <f>+Metric!F21/25.4</f>
        <v>2.0039370078740157</v>
      </c>
      <c r="G21" s="22">
        <f>+Metric!G21/25.4</f>
        <v>1.8188976377952759</v>
      </c>
      <c r="H21" s="21">
        <f>+Metric!H21/25.4</f>
        <v>2.9094488188976384</v>
      </c>
      <c r="I21" s="21">
        <f>+Metric!I21/25.4</f>
        <v>3.9645669291338588</v>
      </c>
      <c r="J21" s="21">
        <f>+Metric!J21/25.4</f>
        <v>5.0118110236220472</v>
      </c>
      <c r="K21" s="21">
        <f>+Metric!K21/25.4</f>
        <v>6.0354330708661426</v>
      </c>
      <c r="L21" s="21">
        <f>+Metric!L21/25.4</f>
        <v>0.72047244094488194</v>
      </c>
    </row>
    <row r="22" spans="1:12" x14ac:dyDescent="0.25">
      <c r="A22" s="2">
        <v>0.35</v>
      </c>
      <c r="B22" s="3" t="s">
        <v>0</v>
      </c>
      <c r="C22" s="21">
        <f>+Metric!C22/25.4</f>
        <v>2.5944881889763782</v>
      </c>
      <c r="D22" s="21">
        <f>+Metric!D22/25.4</f>
        <v>2.409448818897638</v>
      </c>
      <c r="E22" s="21">
        <f>+Metric!E22/25.4</f>
        <v>2.2204724409448819</v>
      </c>
      <c r="F22" s="21">
        <f>+Metric!F22/25.4</f>
        <v>2.0354330708661421</v>
      </c>
      <c r="G22" s="22">
        <f>+Metric!G22/25.4</f>
        <v>1.8503937007874016</v>
      </c>
      <c r="H22" s="21">
        <f>+Metric!H22/25.4</f>
        <v>3.0000000000000004</v>
      </c>
      <c r="I22" s="21">
        <f>+Metric!I22/25.4</f>
        <v>4.1141732283464565</v>
      </c>
      <c r="J22" s="21">
        <f>+Metric!J22/25.4</f>
        <v>5.2204724409448824</v>
      </c>
      <c r="K22" s="21">
        <f>+Metric!K22/25.4</f>
        <v>6.3031496062992129</v>
      </c>
      <c r="L22" s="21">
        <f>+Metric!L22/25.4</f>
        <v>0.75196850393700798</v>
      </c>
    </row>
    <row r="23" spans="1:12" x14ac:dyDescent="0.25">
      <c r="A23" s="2">
        <v>0.4</v>
      </c>
      <c r="B23" s="3" t="s">
        <v>0</v>
      </c>
      <c r="C23" s="21">
        <f>+Metric!C23/25.4</f>
        <v>2.5826771653543306</v>
      </c>
      <c r="D23" s="21">
        <f>+Metric!D23/25.4</f>
        <v>2.3976377952755907</v>
      </c>
      <c r="E23" s="21">
        <f>+Metric!E23/25.4</f>
        <v>2.2086614173228347</v>
      </c>
      <c r="F23" s="21">
        <f>+Metric!F23/25.4</f>
        <v>2.0275590551181102</v>
      </c>
      <c r="G23" s="22">
        <f>+Metric!G23/25.4</f>
        <v>1.8385826771653546</v>
      </c>
      <c r="H23" s="21">
        <f>+Metric!H23/25.4</f>
        <v>3.0393700787401579</v>
      </c>
      <c r="I23" s="21">
        <f>+Metric!I23/25.4</f>
        <v>4.2007874015748037</v>
      </c>
      <c r="J23" s="21">
        <f>+Metric!J23/25.4</f>
        <v>5.3503937007874018</v>
      </c>
      <c r="K23" s="21">
        <f>+Metric!K23/25.4</f>
        <v>6.4803149606299213</v>
      </c>
      <c r="L23" s="21">
        <f>+Metric!L23/25.4</f>
        <v>0.77165354330708669</v>
      </c>
    </row>
    <row r="24" spans="1:12" x14ac:dyDescent="0.25">
      <c r="A24" s="2">
        <v>0.45</v>
      </c>
      <c r="B24" s="3" t="s">
        <v>0</v>
      </c>
      <c r="C24" s="21">
        <f>+Metric!C24/25.4</f>
        <v>2.5118110236220472</v>
      </c>
      <c r="D24" s="21">
        <f>+Metric!D24/25.4</f>
        <v>2.3346456692913384</v>
      </c>
      <c r="E24" s="21">
        <f>+Metric!E24/25.4</f>
        <v>2.1535433070866143</v>
      </c>
      <c r="F24" s="21">
        <f>+Metric!F24/25.4</f>
        <v>1.97244094488189</v>
      </c>
      <c r="G24" s="22">
        <f>+Metric!G24/25.4</f>
        <v>1.7913385826771655</v>
      </c>
      <c r="H24" s="21">
        <f>+Metric!H24/25.4</f>
        <v>3.0275590551181106</v>
      </c>
      <c r="I24" s="21">
        <f>+Metric!I24/25.4</f>
        <v>4.2283464566929139</v>
      </c>
      <c r="J24" s="21">
        <f>+Metric!J24/25.4</f>
        <v>5.4173228346456694</v>
      </c>
      <c r="K24" s="21">
        <f>+Metric!K24/25.4</f>
        <v>6.5826771653543306</v>
      </c>
      <c r="L24" s="21">
        <f>+Metric!L24/25.4</f>
        <v>0.7834645669291338</v>
      </c>
    </row>
    <row r="25" spans="1:12" x14ac:dyDescent="0.25">
      <c r="A25" s="2">
        <v>0.5</v>
      </c>
      <c r="B25" s="3" t="s">
        <v>0</v>
      </c>
      <c r="C25" s="21">
        <f>+Metric!C25/25.4</f>
        <v>2.3976377952755907</v>
      </c>
      <c r="D25" s="21">
        <f>+Metric!D25/25.4</f>
        <v>2.2283464566929134</v>
      </c>
      <c r="E25" s="21">
        <f>+Metric!E25/25.4</f>
        <v>2.0511811023622051</v>
      </c>
      <c r="F25" s="21">
        <f>+Metric!F25/25.4</f>
        <v>1.8818897637795275</v>
      </c>
      <c r="G25" s="22">
        <f>+Metric!G25/25.4</f>
        <v>1.7086614173228347</v>
      </c>
      <c r="H25" s="21">
        <f>+Metric!H25/25.4</f>
        <v>2.9685039370078745</v>
      </c>
      <c r="I25" s="21">
        <f>+Metric!I25/25.4</f>
        <v>4.1929133858267722</v>
      </c>
      <c r="J25" s="21">
        <f>+Metric!J25/25.4</f>
        <v>5.409448818897638</v>
      </c>
      <c r="K25" s="21">
        <f>+Metric!K25/25.4</f>
        <v>6.6023622047244093</v>
      </c>
      <c r="L25" s="21">
        <f>+Metric!L25/25.4</f>
        <v>0.78740157480314965</v>
      </c>
    </row>
    <row r="26" spans="1:12" x14ac:dyDescent="0.25">
      <c r="A26" s="2">
        <v>0.55000000000000004</v>
      </c>
      <c r="B26" s="3" t="s">
        <v>0</v>
      </c>
      <c r="C26" s="21">
        <f>+Metric!C26/25.4</f>
        <v>2.2401574803149606</v>
      </c>
      <c r="D26" s="21">
        <f>+Metric!D26/25.4</f>
        <v>2.0826771653543306</v>
      </c>
      <c r="E26" s="21">
        <f>+Metric!E26/25.4</f>
        <v>1.9173228346456694</v>
      </c>
      <c r="F26" s="21">
        <f>+Metric!F26/25.4</f>
        <v>1.7598425196850396</v>
      </c>
      <c r="G26" s="22">
        <f>+Metric!G26/25.4</f>
        <v>1.594488188976378</v>
      </c>
      <c r="H26" s="21">
        <f>+Metric!H26/25.4</f>
        <v>2.8661417322834648</v>
      </c>
      <c r="I26" s="21">
        <f>+Metric!I26/25.4</f>
        <v>4.1023622047244102</v>
      </c>
      <c r="J26" s="21">
        <f>+Metric!J26/25.4</f>
        <v>5.3307086614173231</v>
      </c>
      <c r="K26" s="21">
        <f>+Metric!K26/25.4</f>
        <v>6.5354330708661417</v>
      </c>
      <c r="L26" s="21">
        <f>+Metric!L26/25.4</f>
        <v>0.77952755905511817</v>
      </c>
    </row>
    <row r="27" spans="1:12" x14ac:dyDescent="0.25">
      <c r="A27" s="2">
        <v>0.6</v>
      </c>
      <c r="B27" s="3" t="s">
        <v>0</v>
      </c>
      <c r="C27" s="21">
        <f>+Metric!C27/25.4</f>
        <v>2.0472440944881889</v>
      </c>
      <c r="D27" s="21">
        <f>+Metric!D27/25.4</f>
        <v>1.9015748031496063</v>
      </c>
      <c r="E27" s="21">
        <f>+Metric!E27/25.4</f>
        <v>1.7559055118110238</v>
      </c>
      <c r="F27" s="21">
        <f>+Metric!F27/25.4</f>
        <v>1.6062992125984252</v>
      </c>
      <c r="G27" s="22">
        <f>+Metric!G27/25.4</f>
        <v>1.4606299212598426</v>
      </c>
      <c r="H27" s="21">
        <f>+Metric!H27/25.4</f>
        <v>2.7204724409448819</v>
      </c>
      <c r="I27" s="21">
        <f>+Metric!I27/25.4</f>
        <v>3.9527559055118116</v>
      </c>
      <c r="J27" s="21">
        <f>+Metric!J27/25.4</f>
        <v>5.1732283464566935</v>
      </c>
      <c r="K27" s="21">
        <f>+Metric!K27/25.4</f>
        <v>6.3700787401574814</v>
      </c>
      <c r="L27" s="21">
        <f>+Metric!L27/25.4</f>
        <v>0.75984251968503946</v>
      </c>
    </row>
    <row r="28" spans="1:12" x14ac:dyDescent="0.25">
      <c r="A28" s="2">
        <v>0.65</v>
      </c>
      <c r="B28" s="3" t="s">
        <v>0</v>
      </c>
      <c r="C28" s="21">
        <f>+Metric!C28/25.4</f>
        <v>1.8267716535433072</v>
      </c>
      <c r="D28" s="21">
        <f>+Metric!D28/25.4</f>
        <v>1.6968503937007875</v>
      </c>
      <c r="E28" s="21">
        <f>+Metric!E28/25.4</f>
        <v>1.5629921259842521</v>
      </c>
      <c r="F28" s="21">
        <f>+Metric!F28/25.4</f>
        <v>1.4330708661417324</v>
      </c>
      <c r="G28" s="22">
        <f>+Metric!G28/25.4</f>
        <v>1.3031496062992127</v>
      </c>
      <c r="H28" s="21">
        <f>+Metric!H28/25.4</f>
        <v>2.5275590551181106</v>
      </c>
      <c r="I28" s="21">
        <f>+Metric!I28/25.4</f>
        <v>3.7283464566929139</v>
      </c>
      <c r="J28" s="21">
        <f>+Metric!J28/25.4</f>
        <v>4.9173228346456694</v>
      </c>
      <c r="K28" s="21">
        <f>+Metric!K28/25.4</f>
        <v>6.0826771653543314</v>
      </c>
      <c r="L28" s="21">
        <f>+Metric!L28/25.4</f>
        <v>0.72440944881889757</v>
      </c>
    </row>
    <row r="29" spans="1:12" x14ac:dyDescent="0.25">
      <c r="A29" s="2">
        <v>0.7</v>
      </c>
      <c r="B29" s="3" t="s">
        <v>0</v>
      </c>
      <c r="C29" s="21">
        <f>+Metric!C29/25.4</f>
        <v>1.582677165354331</v>
      </c>
      <c r="D29" s="21">
        <f>+Metric!D29/25.4</f>
        <v>1.4685039370078741</v>
      </c>
      <c r="E29" s="21">
        <f>+Metric!E29/25.4</f>
        <v>1.3543307086614174</v>
      </c>
      <c r="F29" s="21">
        <f>+Metric!F29/25.4</f>
        <v>1.2401574803149606</v>
      </c>
      <c r="G29" s="22">
        <f>+Metric!G29/25.4</f>
        <v>1.1259842519685042</v>
      </c>
      <c r="H29" s="21">
        <f>+Metric!H29/25.4</f>
        <v>2.2834645669291338</v>
      </c>
      <c r="I29" s="21">
        <f>+Metric!I29/25.4</f>
        <v>3.4133858267716537</v>
      </c>
      <c r="J29" s="21">
        <f>+Metric!J29/25.4</f>
        <v>4.5354330708661417</v>
      </c>
      <c r="K29" s="21">
        <f>+Metric!K29/25.4</f>
        <v>5.6377952755905509</v>
      </c>
      <c r="L29" s="21">
        <f>+Metric!L29/25.4</f>
        <v>0.67322834645669305</v>
      </c>
    </row>
    <row r="30" spans="1:12" x14ac:dyDescent="0.25">
      <c r="A30" s="2">
        <v>0.75</v>
      </c>
      <c r="B30" s="3" t="s">
        <v>0</v>
      </c>
      <c r="C30" s="21">
        <f>+Metric!C30/25.4</f>
        <v>1.3307086614173227</v>
      </c>
      <c r="D30" s="21">
        <f>+Metric!D30/25.4</f>
        <v>1.2362204724409449</v>
      </c>
      <c r="E30" s="21">
        <f>+Metric!E30/25.4</f>
        <v>1.1377952755905512</v>
      </c>
      <c r="F30" s="21">
        <f>+Metric!F30/25.4</f>
        <v>1.0433070866141734</v>
      </c>
      <c r="G30" s="22">
        <f>+Metric!G30/25.4</f>
        <v>0.94881889763779537</v>
      </c>
      <c r="H30" s="21">
        <f>+Metric!H30/25.4</f>
        <v>1.97244094488189</v>
      </c>
      <c r="I30" s="21">
        <f>+Metric!I30/25.4</f>
        <v>2.9763779527559056</v>
      </c>
      <c r="J30" s="21">
        <f>+Metric!J30/25.4</f>
        <v>3.9724409448818903</v>
      </c>
      <c r="K30" s="21">
        <f>+Metric!K30/25.4</f>
        <v>4.9527559055118111</v>
      </c>
      <c r="L30" s="21">
        <f>+Metric!L30/25.4</f>
        <v>0.59055118110236227</v>
      </c>
    </row>
    <row r="31" spans="1:12" x14ac:dyDescent="0.25">
      <c r="A31" s="2">
        <v>0.8</v>
      </c>
      <c r="B31" s="3" t="s">
        <v>0</v>
      </c>
      <c r="C31" s="21">
        <f>+Metric!C31/25.4</f>
        <v>1.0708661417322836</v>
      </c>
      <c r="D31" s="21">
        <f>+Metric!D31/25.4</f>
        <v>0.99606299212598437</v>
      </c>
      <c r="E31" s="21">
        <f>+Metric!E31/25.4</f>
        <v>0.91732283464566933</v>
      </c>
      <c r="F31" s="21">
        <f>+Metric!F31/25.4</f>
        <v>0.84251968503937003</v>
      </c>
      <c r="G31" s="22">
        <f>+Metric!G31/25.4</f>
        <v>0.76377952755905509</v>
      </c>
      <c r="H31" s="21">
        <f>+Metric!H31/25.4</f>
        <v>1.5984251968503937</v>
      </c>
      <c r="I31" s="21">
        <f>+Metric!I31/25.4</f>
        <v>2.4133858267716537</v>
      </c>
      <c r="J31" s="21">
        <f>+Metric!J31/25.4</f>
        <v>3.2244094488188981</v>
      </c>
      <c r="K31" s="21">
        <f>+Metric!K31/25.4</f>
        <v>4.0196850393700787</v>
      </c>
      <c r="L31" s="21">
        <f>+Metric!L31/25.4</f>
        <v>0.48031496062992124</v>
      </c>
    </row>
    <row r="32" spans="1:12" x14ac:dyDescent="0.25">
      <c r="A32" s="2">
        <v>0.85</v>
      </c>
      <c r="B32" s="3" t="s">
        <v>0</v>
      </c>
      <c r="C32" s="21">
        <f>+Metric!C32/25.4</f>
        <v>0.81496062992125984</v>
      </c>
      <c r="D32" s="21">
        <f>+Metric!D32/25.4</f>
        <v>0.75590551181102361</v>
      </c>
      <c r="E32" s="21">
        <f>+Metric!E32/25.4</f>
        <v>0.69685039370078738</v>
      </c>
      <c r="F32" s="21">
        <f>+Metric!F32/25.4</f>
        <v>0.63779527559055116</v>
      </c>
      <c r="G32" s="22">
        <f>+Metric!G32/25.4</f>
        <v>0.57874015748031493</v>
      </c>
      <c r="H32" s="21">
        <f>+Metric!H32/25.4</f>
        <v>1.2086614173228347</v>
      </c>
      <c r="I32" s="21">
        <f>+Metric!I32/25.4</f>
        <v>1.8267716535433072</v>
      </c>
      <c r="J32" s="21">
        <f>+Metric!J32/25.4</f>
        <v>2.4370078740157481</v>
      </c>
      <c r="K32" s="21">
        <f>+Metric!K32/25.4</f>
        <v>3.0393700787401579</v>
      </c>
      <c r="L32" s="21">
        <f>+Metric!L32/25.4</f>
        <v>0.36220472440944879</v>
      </c>
    </row>
    <row r="33" spans="1:12" x14ac:dyDescent="0.25">
      <c r="A33" s="2">
        <v>0.9</v>
      </c>
      <c r="B33" s="3" t="s">
        <v>0</v>
      </c>
      <c r="C33" s="21">
        <f>+Metric!C33/25.4</f>
        <v>0.55511811023622049</v>
      </c>
      <c r="D33" s="21">
        <f>+Metric!D33/25.4</f>
        <v>0.51574803149606296</v>
      </c>
      <c r="E33" s="21">
        <f>+Metric!E33/25.4</f>
        <v>0.4763779527559055</v>
      </c>
      <c r="F33" s="21">
        <f>+Metric!F33/25.4</f>
        <v>0.43700787401574803</v>
      </c>
      <c r="G33" s="22">
        <f>+Metric!G33/25.4</f>
        <v>0.39370078740157483</v>
      </c>
      <c r="H33" s="21">
        <f>+Metric!H33/25.4</f>
        <v>0.80708661417322836</v>
      </c>
      <c r="I33" s="21">
        <f>+Metric!I33/25.4</f>
        <v>1.2125984251968505</v>
      </c>
      <c r="J33" s="21">
        <f>+Metric!J33/25.4</f>
        <v>1.610236220472441</v>
      </c>
      <c r="K33" s="21">
        <f>+Metric!K33/25.4</f>
        <v>2.0039370078740157</v>
      </c>
      <c r="L33" s="21">
        <f>+Metric!L33/25.4</f>
        <v>0.24015748031496062</v>
      </c>
    </row>
    <row r="34" spans="1:12" x14ac:dyDescent="0.25">
      <c r="A34" s="2">
        <v>0.95</v>
      </c>
      <c r="B34" s="3" t="s">
        <v>0</v>
      </c>
      <c r="C34" s="21">
        <f>+Metric!C34/25.4</f>
        <v>0.29527559055118113</v>
      </c>
      <c r="D34" s="21">
        <f>+Metric!D34/25.4</f>
        <v>0.27559055118110237</v>
      </c>
      <c r="E34" s="21">
        <f>+Metric!E34/25.4</f>
        <v>0.25590551181102361</v>
      </c>
      <c r="F34" s="21">
        <f>+Metric!F34/25.4</f>
        <v>0.23228346456692917</v>
      </c>
      <c r="G34" s="22">
        <f>+Metric!G34/25.4</f>
        <v>0.21259842519685043</v>
      </c>
      <c r="H34" s="21">
        <f>+Metric!H34/25.4</f>
        <v>0.41338582677165359</v>
      </c>
      <c r="I34" s="21">
        <f>+Metric!I34/25.4</f>
        <v>0.61023622047244097</v>
      </c>
      <c r="J34" s="21">
        <f>+Metric!J34/25.4</f>
        <v>0.80708661417322836</v>
      </c>
      <c r="K34" s="21">
        <f>+Metric!K34/25.4</f>
        <v>1</v>
      </c>
      <c r="L34" s="21">
        <f>+Metric!L34/25.4</f>
        <v>0.11811023622047245</v>
      </c>
    </row>
    <row r="35" spans="1:12" x14ac:dyDescent="0.25">
      <c r="A35" s="2">
        <v>1</v>
      </c>
      <c r="B35" s="3" t="s">
        <v>0</v>
      </c>
      <c r="C35" s="21">
        <f>+Metric!C35/25.4</f>
        <v>3.937007874015748E-2</v>
      </c>
      <c r="D35" s="21">
        <f>+Metric!D35/25.4</f>
        <v>3.5433070866141732E-2</v>
      </c>
      <c r="E35" s="21">
        <f>+Metric!E35/25.4</f>
        <v>3.1496062992125991E-2</v>
      </c>
      <c r="F35" s="21">
        <f>+Metric!F35/25.4</f>
        <v>2.7559055118110236E-2</v>
      </c>
      <c r="G35" s="22">
        <f>+Metric!G35/25.4</f>
        <v>2.7559055118110236E-2</v>
      </c>
      <c r="H35" s="21">
        <f>+Metric!H35/25.4</f>
        <v>1.968503937007874E-2</v>
      </c>
      <c r="I35" s="21">
        <f>+Metric!I35/25.4</f>
        <v>1.1811023622047244E-2</v>
      </c>
      <c r="J35" s="21">
        <f>+Metric!J35/25.4</f>
        <v>7.8740157480314977E-3</v>
      </c>
      <c r="K35" s="21">
        <f>+Metric!K35/25.4</f>
        <v>0</v>
      </c>
      <c r="L35" s="21">
        <f>+Metric!L35/25.4</f>
        <v>0</v>
      </c>
    </row>
    <row r="36" spans="1:12" x14ac:dyDescent="0.25">
      <c r="A36" t="s">
        <v>22</v>
      </c>
    </row>
    <row r="37" spans="1:12" x14ac:dyDescent="0.25">
      <c r="A37" t="s">
        <v>23</v>
      </c>
    </row>
    <row r="38" spans="1:12" x14ac:dyDescent="0.25">
      <c r="A38" t="s">
        <v>24</v>
      </c>
    </row>
    <row r="39" spans="1:12" x14ac:dyDescent="0.25">
      <c r="A39" t="s">
        <v>25</v>
      </c>
    </row>
    <row r="40" spans="1:12" x14ac:dyDescent="0.25">
      <c r="A40" t="s">
        <v>29</v>
      </c>
    </row>
    <row r="41" spans="1:12" x14ac:dyDescent="0.25">
      <c r="A41" s="14" t="s">
        <v>30</v>
      </c>
      <c r="B41" s="14"/>
      <c r="C41" s="14"/>
      <c r="D41" s="14"/>
      <c r="E41" s="14"/>
      <c r="F41" s="14"/>
      <c r="G41" s="14"/>
      <c r="H41" s="14"/>
      <c r="I41" s="14"/>
      <c r="J41" s="14"/>
    </row>
  </sheetData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>
      <selection activeCell="C3" sqref="C3"/>
    </sheetView>
  </sheetViews>
  <sheetFormatPr defaultRowHeight="15" x14ac:dyDescent="0.25"/>
  <cols>
    <col min="1" max="1" width="25.85546875" bestFit="1" customWidth="1"/>
    <col min="2" max="2" width="2" bestFit="1" customWidth="1"/>
    <col min="3" max="11" width="10.7109375" customWidth="1"/>
  </cols>
  <sheetData>
    <row r="1" spans="1:11" x14ac:dyDescent="0.25">
      <c r="A1" t="s">
        <v>6</v>
      </c>
    </row>
    <row r="2" spans="1:11" x14ac:dyDescent="0.25">
      <c r="A2" t="s">
        <v>7</v>
      </c>
    </row>
    <row r="3" spans="1:11" x14ac:dyDescent="0.25">
      <c r="A3" t="s">
        <v>8</v>
      </c>
      <c r="C3" s="23" t="s">
        <v>32</v>
      </c>
    </row>
    <row r="4" spans="1:11" x14ac:dyDescent="0.25">
      <c r="A4" t="s">
        <v>28</v>
      </c>
    </row>
    <row r="5" spans="1:11" x14ac:dyDescent="0.25">
      <c r="C5" s="1" t="s">
        <v>10</v>
      </c>
    </row>
    <row r="6" spans="1:11" x14ac:dyDescent="0.25"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</row>
    <row r="7" spans="1:11" x14ac:dyDescent="0.25">
      <c r="A7" t="s">
        <v>4</v>
      </c>
      <c r="C7" s="20">
        <f>+Metric!C7/25.4</f>
        <v>48.740157480314963</v>
      </c>
      <c r="D7" s="20">
        <f>+Metric!D7/25.4</f>
        <v>45.929133858267718</v>
      </c>
      <c r="E7" s="20">
        <f>+Metric!E7/25.4</f>
        <v>43.007874015748037</v>
      </c>
      <c r="F7" s="20">
        <f>+Metric!F7/25.4</f>
        <v>39.976377952755904</v>
      </c>
      <c r="G7" s="20">
        <f>+Metric!G7/25.4</f>
        <v>36.834645669291341</v>
      </c>
      <c r="H7" s="20">
        <f>+Metric!H7/25.4</f>
        <v>46.574803149606304</v>
      </c>
      <c r="I7" s="20">
        <f>+Metric!I7/25.4</f>
        <v>54.094488188976378</v>
      </c>
      <c r="J7" s="20">
        <f>+Metric!J7/25.4</f>
        <v>59.055118110236222</v>
      </c>
      <c r="K7" s="20">
        <f>+Metric!K7/25.4</f>
        <v>62.913385826771659</v>
      </c>
    </row>
    <row r="8" spans="1:11" x14ac:dyDescent="0.25">
      <c r="A8" t="s">
        <v>3</v>
      </c>
      <c r="C8" s="16">
        <f>+Metric!C8/25.4</f>
        <v>0</v>
      </c>
      <c r="D8" s="16">
        <f>+Metric!D8/25.4</f>
        <v>10.354330708661418</v>
      </c>
      <c r="E8" s="16">
        <f>+Metric!E8/25.4</f>
        <v>20.708661417322837</v>
      </c>
      <c r="F8" s="16">
        <f>+Metric!F8/25.4</f>
        <v>31.062992125984255</v>
      </c>
      <c r="G8" s="17">
        <f>+Metric!G8/25.4</f>
        <v>41.417322834645674</v>
      </c>
      <c r="H8" s="16">
        <f>+Metric!H8/25.4</f>
        <v>44.645669291338585</v>
      </c>
      <c r="I8" s="16">
        <f>+Metric!I8/25.4</f>
        <v>47.834645669291341</v>
      </c>
      <c r="J8" s="16">
        <f>+Metric!J8/25.4</f>
        <v>51.062992125984252</v>
      </c>
      <c r="K8" s="16">
        <f>+Metric!K8/25.4</f>
        <v>54.29133858267717</v>
      </c>
    </row>
    <row r="9" spans="1:11" x14ac:dyDescent="0.25">
      <c r="A9" t="s">
        <v>2</v>
      </c>
      <c r="C9" s="18">
        <f>+Metric!C9/25.4</f>
        <v>0.40944881889763785</v>
      </c>
      <c r="D9" s="18">
        <f>+Metric!D9/25.4</f>
        <v>0.37795275590551181</v>
      </c>
      <c r="E9" s="18">
        <f>+Metric!E9/25.4</f>
        <v>0.34251968503937008</v>
      </c>
      <c r="F9" s="18">
        <f>+Metric!F9/25.4</f>
        <v>0.30708661417322836</v>
      </c>
      <c r="G9" s="19">
        <f>+Metric!G9/25.4</f>
        <v>0.27559055118110237</v>
      </c>
      <c r="H9" s="18">
        <f>+Metric!H9/25.4</f>
        <v>0.67716535433070868</v>
      </c>
      <c r="I9" s="18">
        <f>+Metric!I9/25.4</f>
        <v>1.0748031496062993</v>
      </c>
      <c r="J9" s="18">
        <f>+Metric!J9/25.4</f>
        <v>1.4763779527559056</v>
      </c>
      <c r="K9" s="18">
        <f>+Metric!K9/25.4</f>
        <v>1.877952755905512</v>
      </c>
    </row>
    <row r="10" spans="1:11" x14ac:dyDescent="0.25">
      <c r="A10" s="23" t="s">
        <v>31</v>
      </c>
      <c r="C10" s="8"/>
      <c r="D10" s="8"/>
      <c r="E10" s="8"/>
      <c r="F10" s="8"/>
      <c r="G10" s="12"/>
      <c r="H10" s="8"/>
      <c r="I10" s="8"/>
      <c r="J10" s="8"/>
      <c r="K10" s="8"/>
    </row>
    <row r="11" spans="1:11" x14ac:dyDescent="0.25">
      <c r="A11" s="2">
        <v>5.0000000000000001E-3</v>
      </c>
      <c r="B11" s="3" t="s">
        <v>0</v>
      </c>
      <c r="C11" s="21">
        <f>+C$7*$A11</f>
        <v>0.24370078740157483</v>
      </c>
      <c r="D11" s="21">
        <f t="shared" ref="D11:K11" si="0">+D$7*$A11</f>
        <v>0.22964566929133859</v>
      </c>
      <c r="E11" s="21">
        <f t="shared" si="0"/>
        <v>0.21503937007874019</v>
      </c>
      <c r="F11" s="21">
        <f t="shared" si="0"/>
        <v>0.19988188976377952</v>
      </c>
      <c r="G11" s="22">
        <f t="shared" si="0"/>
        <v>0.18417322834645672</v>
      </c>
      <c r="H11" s="21">
        <f t="shared" si="0"/>
        <v>0.23287401574803152</v>
      </c>
      <c r="I11" s="21">
        <f t="shared" si="0"/>
        <v>0.27047244094488188</v>
      </c>
      <c r="J11" s="21">
        <f t="shared" si="0"/>
        <v>0.29527559055118113</v>
      </c>
      <c r="K11" s="21">
        <f t="shared" si="0"/>
        <v>0.31456692913385831</v>
      </c>
    </row>
    <row r="12" spans="1:11" x14ac:dyDescent="0.25">
      <c r="A12" s="2">
        <v>7.4999999999999997E-3</v>
      </c>
      <c r="B12" s="3" t="s">
        <v>0</v>
      </c>
      <c r="C12" s="21">
        <f t="shared" ref="C12:K35" si="1">+C$7*$A12</f>
        <v>0.36555118110236223</v>
      </c>
      <c r="D12" s="21">
        <f t="shared" si="1"/>
        <v>0.3444685039370079</v>
      </c>
      <c r="E12" s="21">
        <f t="shared" si="1"/>
        <v>0.32255905511811028</v>
      </c>
      <c r="F12" s="21">
        <f t="shared" si="1"/>
        <v>0.29982283464566928</v>
      </c>
      <c r="G12" s="22">
        <f t="shared" si="1"/>
        <v>0.27625984251968505</v>
      </c>
      <c r="H12" s="21">
        <f t="shared" si="1"/>
        <v>0.34931102362204725</v>
      </c>
      <c r="I12" s="21">
        <f t="shared" si="1"/>
        <v>0.40570866141732281</v>
      </c>
      <c r="J12" s="21">
        <f t="shared" si="1"/>
        <v>0.44291338582677164</v>
      </c>
      <c r="K12" s="21">
        <f t="shared" si="1"/>
        <v>0.47185039370078741</v>
      </c>
    </row>
    <row r="13" spans="1:11" x14ac:dyDescent="0.25">
      <c r="A13" s="2">
        <v>1.2500000000000001E-2</v>
      </c>
      <c r="B13" s="3" t="s">
        <v>0</v>
      </c>
      <c r="C13" s="21">
        <f t="shared" si="1"/>
        <v>0.60925196850393704</v>
      </c>
      <c r="D13" s="21">
        <f t="shared" si="1"/>
        <v>0.57411417322834646</v>
      </c>
      <c r="E13" s="21">
        <f t="shared" si="1"/>
        <v>0.53759842519685053</v>
      </c>
      <c r="F13" s="21">
        <f t="shared" si="1"/>
        <v>0.4997047244094488</v>
      </c>
      <c r="G13" s="22">
        <f t="shared" si="1"/>
        <v>0.46043307086614177</v>
      </c>
      <c r="H13" s="21">
        <f t="shared" si="1"/>
        <v>0.58218503937007882</v>
      </c>
      <c r="I13" s="21">
        <f t="shared" si="1"/>
        <v>0.67618110236220474</v>
      </c>
      <c r="J13" s="21">
        <f t="shared" si="1"/>
        <v>0.73818897637795278</v>
      </c>
      <c r="K13" s="21">
        <f t="shared" si="1"/>
        <v>0.78641732283464583</v>
      </c>
    </row>
    <row r="14" spans="1:11" x14ac:dyDescent="0.25">
      <c r="A14" s="2">
        <v>2.5000000000000001E-2</v>
      </c>
      <c r="B14" s="3" t="s">
        <v>0</v>
      </c>
      <c r="C14" s="21">
        <f t="shared" si="1"/>
        <v>1.2185039370078741</v>
      </c>
      <c r="D14" s="21">
        <f t="shared" si="1"/>
        <v>1.1482283464566929</v>
      </c>
      <c r="E14" s="21">
        <f t="shared" si="1"/>
        <v>1.0751968503937011</v>
      </c>
      <c r="F14" s="21">
        <f t="shared" si="1"/>
        <v>0.99940944881889759</v>
      </c>
      <c r="G14" s="22">
        <f t="shared" si="1"/>
        <v>0.92086614173228354</v>
      </c>
      <c r="H14" s="21">
        <f t="shared" si="1"/>
        <v>1.1643700787401576</v>
      </c>
      <c r="I14" s="21">
        <f t="shared" si="1"/>
        <v>1.3523622047244095</v>
      </c>
      <c r="J14" s="21">
        <f t="shared" si="1"/>
        <v>1.4763779527559056</v>
      </c>
      <c r="K14" s="21">
        <f t="shared" si="1"/>
        <v>1.5728346456692917</v>
      </c>
    </row>
    <row r="15" spans="1:11" x14ac:dyDescent="0.25">
      <c r="A15" s="24">
        <v>0.05</v>
      </c>
      <c r="B15" s="25" t="s">
        <v>0</v>
      </c>
      <c r="C15" s="26">
        <f t="shared" si="1"/>
        <v>2.4370078740157481</v>
      </c>
      <c r="D15" s="26">
        <f t="shared" si="1"/>
        <v>2.2964566929133858</v>
      </c>
      <c r="E15" s="26">
        <f t="shared" si="1"/>
        <v>2.1503937007874021</v>
      </c>
      <c r="F15" s="26">
        <f t="shared" si="1"/>
        <v>1.9988188976377952</v>
      </c>
      <c r="G15" s="26">
        <f t="shared" si="1"/>
        <v>1.8417322834645671</v>
      </c>
      <c r="H15" s="26">
        <f t="shared" si="1"/>
        <v>2.3287401574803153</v>
      </c>
      <c r="I15" s="26">
        <f t="shared" si="1"/>
        <v>2.704724409448819</v>
      </c>
      <c r="J15" s="26">
        <f t="shared" si="1"/>
        <v>2.9527559055118111</v>
      </c>
      <c r="K15" s="26">
        <f t="shared" si="1"/>
        <v>3.1456692913385833</v>
      </c>
    </row>
    <row r="16" spans="1:11" x14ac:dyDescent="0.25">
      <c r="A16" s="2">
        <v>7.4999999999999997E-2</v>
      </c>
      <c r="B16" s="3" t="s">
        <v>0</v>
      </c>
      <c r="C16" s="21">
        <f t="shared" si="1"/>
        <v>3.6555118110236222</v>
      </c>
      <c r="D16" s="21">
        <f t="shared" si="1"/>
        <v>3.444685039370079</v>
      </c>
      <c r="E16" s="21">
        <f t="shared" si="1"/>
        <v>3.2255905511811025</v>
      </c>
      <c r="F16" s="21">
        <f t="shared" si="1"/>
        <v>2.9982283464566928</v>
      </c>
      <c r="G16" s="22">
        <f t="shared" si="1"/>
        <v>2.7625984251968503</v>
      </c>
      <c r="H16" s="21">
        <f t="shared" si="1"/>
        <v>3.4931102362204727</v>
      </c>
      <c r="I16" s="21">
        <f t="shared" si="1"/>
        <v>4.0570866141732278</v>
      </c>
      <c r="J16" s="21">
        <f t="shared" si="1"/>
        <v>4.4291338582677167</v>
      </c>
      <c r="K16" s="21">
        <f t="shared" si="1"/>
        <v>4.7185039370078741</v>
      </c>
    </row>
    <row r="17" spans="1:11" x14ac:dyDescent="0.25">
      <c r="A17" s="2">
        <v>0.1</v>
      </c>
      <c r="B17" s="3" t="s">
        <v>0</v>
      </c>
      <c r="C17" s="21">
        <f t="shared" si="1"/>
        <v>4.8740157480314963</v>
      </c>
      <c r="D17" s="21">
        <f t="shared" si="1"/>
        <v>4.5929133858267717</v>
      </c>
      <c r="E17" s="21">
        <f t="shared" si="1"/>
        <v>4.3007874015748042</v>
      </c>
      <c r="F17" s="21">
        <f t="shared" si="1"/>
        <v>3.9976377952755904</v>
      </c>
      <c r="G17" s="22">
        <f t="shared" si="1"/>
        <v>3.6834645669291342</v>
      </c>
      <c r="H17" s="21">
        <f t="shared" si="1"/>
        <v>4.6574803149606305</v>
      </c>
      <c r="I17" s="21">
        <f t="shared" si="1"/>
        <v>5.409448818897638</v>
      </c>
      <c r="J17" s="21">
        <f t="shared" si="1"/>
        <v>5.9055118110236222</v>
      </c>
      <c r="K17" s="21">
        <f t="shared" si="1"/>
        <v>6.2913385826771666</v>
      </c>
    </row>
    <row r="18" spans="1:11" x14ac:dyDescent="0.25">
      <c r="A18" s="24">
        <v>0.15</v>
      </c>
      <c r="B18" s="25" t="s">
        <v>0</v>
      </c>
      <c r="C18" s="26">
        <f t="shared" si="1"/>
        <v>7.3110236220472444</v>
      </c>
      <c r="D18" s="26">
        <f t="shared" si="1"/>
        <v>6.8893700787401579</v>
      </c>
      <c r="E18" s="26">
        <f t="shared" si="1"/>
        <v>6.451181102362205</v>
      </c>
      <c r="F18" s="26">
        <f t="shared" si="1"/>
        <v>5.9964566929133856</v>
      </c>
      <c r="G18" s="26">
        <f t="shared" si="1"/>
        <v>5.5251968503937006</v>
      </c>
      <c r="H18" s="26">
        <f t="shared" si="1"/>
        <v>6.9862204724409454</v>
      </c>
      <c r="I18" s="26">
        <f t="shared" si="1"/>
        <v>8.1141732283464556</v>
      </c>
      <c r="J18" s="26">
        <f t="shared" si="1"/>
        <v>8.8582677165354333</v>
      </c>
      <c r="K18" s="26">
        <f t="shared" si="1"/>
        <v>9.4370078740157481</v>
      </c>
    </row>
    <row r="19" spans="1:11" x14ac:dyDescent="0.25">
      <c r="A19" s="2">
        <v>0.2</v>
      </c>
      <c r="B19" s="3" t="s">
        <v>0</v>
      </c>
      <c r="C19" s="21">
        <f t="shared" si="1"/>
        <v>9.7480314960629926</v>
      </c>
      <c r="D19" s="21">
        <f t="shared" si="1"/>
        <v>9.1858267716535433</v>
      </c>
      <c r="E19" s="21">
        <f t="shared" si="1"/>
        <v>8.6015748031496084</v>
      </c>
      <c r="F19" s="21">
        <f t="shared" si="1"/>
        <v>7.9952755905511808</v>
      </c>
      <c r="G19" s="22">
        <f t="shared" si="1"/>
        <v>7.3669291338582683</v>
      </c>
      <c r="H19" s="21">
        <f t="shared" si="1"/>
        <v>9.3149606299212611</v>
      </c>
      <c r="I19" s="21">
        <f t="shared" si="1"/>
        <v>10.818897637795276</v>
      </c>
      <c r="J19" s="21">
        <f t="shared" si="1"/>
        <v>11.811023622047244</v>
      </c>
      <c r="K19" s="21">
        <f t="shared" si="1"/>
        <v>12.582677165354333</v>
      </c>
    </row>
    <row r="20" spans="1:11" x14ac:dyDescent="0.25">
      <c r="A20" s="24">
        <v>0.25</v>
      </c>
      <c r="B20" s="25" t="s">
        <v>0</v>
      </c>
      <c r="C20" s="26">
        <f t="shared" si="1"/>
        <v>12.185039370078741</v>
      </c>
      <c r="D20" s="26">
        <f t="shared" si="1"/>
        <v>11.48228346456693</v>
      </c>
      <c r="E20" s="26">
        <f t="shared" si="1"/>
        <v>10.751968503937009</v>
      </c>
      <c r="F20" s="26">
        <f t="shared" si="1"/>
        <v>9.9940944881889759</v>
      </c>
      <c r="G20" s="26">
        <f t="shared" si="1"/>
        <v>9.2086614173228352</v>
      </c>
      <c r="H20" s="26">
        <f t="shared" si="1"/>
        <v>11.643700787401576</v>
      </c>
      <c r="I20" s="26">
        <f t="shared" si="1"/>
        <v>13.523622047244094</v>
      </c>
      <c r="J20" s="26">
        <f t="shared" si="1"/>
        <v>14.763779527559056</v>
      </c>
      <c r="K20" s="26">
        <f t="shared" si="1"/>
        <v>15.728346456692915</v>
      </c>
    </row>
    <row r="21" spans="1:11" x14ac:dyDescent="0.25">
      <c r="A21" s="2">
        <v>0.3</v>
      </c>
      <c r="B21" s="3" t="s">
        <v>0</v>
      </c>
      <c r="C21" s="21">
        <f t="shared" si="1"/>
        <v>14.622047244094489</v>
      </c>
      <c r="D21" s="21">
        <f t="shared" si="1"/>
        <v>13.778740157480316</v>
      </c>
      <c r="E21" s="21">
        <f t="shared" si="1"/>
        <v>12.90236220472441</v>
      </c>
      <c r="F21" s="21">
        <f t="shared" si="1"/>
        <v>11.992913385826771</v>
      </c>
      <c r="G21" s="22">
        <f t="shared" si="1"/>
        <v>11.050393700787401</v>
      </c>
      <c r="H21" s="21">
        <f t="shared" si="1"/>
        <v>13.972440944881891</v>
      </c>
      <c r="I21" s="21">
        <f t="shared" si="1"/>
        <v>16.228346456692911</v>
      </c>
      <c r="J21" s="21">
        <f t="shared" si="1"/>
        <v>17.716535433070867</v>
      </c>
      <c r="K21" s="21">
        <f t="shared" si="1"/>
        <v>18.874015748031496</v>
      </c>
    </row>
    <row r="22" spans="1:11" x14ac:dyDescent="0.25">
      <c r="A22" s="24">
        <v>0.35</v>
      </c>
      <c r="B22" s="25" t="s">
        <v>0</v>
      </c>
      <c r="C22" s="26">
        <f t="shared" si="1"/>
        <v>17.059055118110237</v>
      </c>
      <c r="D22" s="26">
        <f t="shared" si="1"/>
        <v>16.075196850393702</v>
      </c>
      <c r="E22" s="26">
        <f t="shared" si="1"/>
        <v>15.052755905511813</v>
      </c>
      <c r="F22" s="26">
        <f t="shared" si="1"/>
        <v>13.991732283464566</v>
      </c>
      <c r="G22" s="26">
        <f t="shared" si="1"/>
        <v>12.892125984251969</v>
      </c>
      <c r="H22" s="26">
        <f t="shared" si="1"/>
        <v>16.301181102362204</v>
      </c>
      <c r="I22" s="26">
        <f t="shared" si="1"/>
        <v>18.93307086614173</v>
      </c>
      <c r="J22" s="26">
        <f t="shared" si="1"/>
        <v>20.669291338582678</v>
      </c>
      <c r="K22" s="26">
        <f t="shared" si="1"/>
        <v>22.019685039370078</v>
      </c>
    </row>
    <row r="23" spans="1:11" x14ac:dyDescent="0.25">
      <c r="A23" s="2">
        <v>0.4</v>
      </c>
      <c r="B23" s="3" t="s">
        <v>0</v>
      </c>
      <c r="C23" s="21">
        <f t="shared" si="1"/>
        <v>19.496062992125985</v>
      </c>
      <c r="D23" s="21">
        <f t="shared" si="1"/>
        <v>18.371653543307087</v>
      </c>
      <c r="E23" s="21">
        <f t="shared" si="1"/>
        <v>17.203149606299217</v>
      </c>
      <c r="F23" s="21">
        <f t="shared" si="1"/>
        <v>15.990551181102362</v>
      </c>
      <c r="G23" s="22">
        <f t="shared" si="1"/>
        <v>14.733858267716537</v>
      </c>
      <c r="H23" s="21">
        <f t="shared" si="1"/>
        <v>18.629921259842522</v>
      </c>
      <c r="I23" s="21">
        <f t="shared" si="1"/>
        <v>21.637795275590552</v>
      </c>
      <c r="J23" s="21">
        <f t="shared" si="1"/>
        <v>23.622047244094489</v>
      </c>
      <c r="K23" s="21">
        <f t="shared" si="1"/>
        <v>25.165354330708666</v>
      </c>
    </row>
    <row r="24" spans="1:11" x14ac:dyDescent="0.25">
      <c r="A24" s="2">
        <v>0.45</v>
      </c>
      <c r="B24" s="3" t="s">
        <v>0</v>
      </c>
      <c r="C24" s="21">
        <f t="shared" si="1"/>
        <v>21.933070866141733</v>
      </c>
      <c r="D24" s="21">
        <f t="shared" si="1"/>
        <v>20.668110236220475</v>
      </c>
      <c r="E24" s="21">
        <f t="shared" si="1"/>
        <v>19.353543307086618</v>
      </c>
      <c r="F24" s="21">
        <f t="shared" si="1"/>
        <v>17.989370078740158</v>
      </c>
      <c r="G24" s="22">
        <f t="shared" si="1"/>
        <v>16.575590551181104</v>
      </c>
      <c r="H24" s="21">
        <f t="shared" si="1"/>
        <v>20.958661417322837</v>
      </c>
      <c r="I24" s="21">
        <f t="shared" si="1"/>
        <v>24.34251968503937</v>
      </c>
      <c r="J24" s="21">
        <f t="shared" si="1"/>
        <v>26.5748031496063</v>
      </c>
      <c r="K24" s="21">
        <f t="shared" si="1"/>
        <v>28.311023622047248</v>
      </c>
    </row>
    <row r="25" spans="1:11" x14ac:dyDescent="0.25">
      <c r="A25" s="24">
        <v>0.5</v>
      </c>
      <c r="B25" s="25" t="s">
        <v>0</v>
      </c>
      <c r="C25" s="26">
        <f t="shared" si="1"/>
        <v>24.370078740157481</v>
      </c>
      <c r="D25" s="26">
        <f t="shared" si="1"/>
        <v>22.964566929133859</v>
      </c>
      <c r="E25" s="26">
        <f t="shared" si="1"/>
        <v>21.503937007874018</v>
      </c>
      <c r="F25" s="26">
        <f t="shared" si="1"/>
        <v>19.988188976377952</v>
      </c>
      <c r="G25" s="26">
        <f t="shared" si="1"/>
        <v>18.41732283464567</v>
      </c>
      <c r="H25" s="26">
        <f t="shared" si="1"/>
        <v>23.287401574803152</v>
      </c>
      <c r="I25" s="26">
        <f t="shared" si="1"/>
        <v>27.047244094488189</v>
      </c>
      <c r="J25" s="26">
        <f t="shared" si="1"/>
        <v>29.527559055118111</v>
      </c>
      <c r="K25" s="26">
        <f t="shared" si="1"/>
        <v>31.45669291338583</v>
      </c>
    </row>
    <row r="26" spans="1:11" x14ac:dyDescent="0.25">
      <c r="A26" s="2">
        <v>0.55000000000000004</v>
      </c>
      <c r="B26" s="3" t="s">
        <v>0</v>
      </c>
      <c r="C26" s="21">
        <f t="shared" si="1"/>
        <v>26.807086614173233</v>
      </c>
      <c r="D26" s="21">
        <f t="shared" si="1"/>
        <v>25.261023622047247</v>
      </c>
      <c r="E26" s="21">
        <f t="shared" si="1"/>
        <v>23.654330708661423</v>
      </c>
      <c r="F26" s="21">
        <f t="shared" si="1"/>
        <v>21.987007874015749</v>
      </c>
      <c r="G26" s="22">
        <f t="shared" si="1"/>
        <v>20.25905511811024</v>
      </c>
      <c r="H26" s="21">
        <f t="shared" si="1"/>
        <v>25.61614173228347</v>
      </c>
      <c r="I26" s="21">
        <f t="shared" si="1"/>
        <v>29.751968503937011</v>
      </c>
      <c r="J26" s="21">
        <f t="shared" si="1"/>
        <v>32.480314960629926</v>
      </c>
      <c r="K26" s="21">
        <f t="shared" si="1"/>
        <v>34.602362204724415</v>
      </c>
    </row>
    <row r="27" spans="1:11" x14ac:dyDescent="0.25">
      <c r="A27" s="24">
        <v>0.6</v>
      </c>
      <c r="B27" s="25" t="s">
        <v>0</v>
      </c>
      <c r="C27" s="26">
        <f t="shared" si="1"/>
        <v>29.244094488188978</v>
      </c>
      <c r="D27" s="26">
        <f t="shared" si="1"/>
        <v>27.557480314960632</v>
      </c>
      <c r="E27" s="26">
        <f t="shared" si="1"/>
        <v>25.80472440944882</v>
      </c>
      <c r="F27" s="26">
        <f t="shared" si="1"/>
        <v>23.985826771653542</v>
      </c>
      <c r="G27" s="26">
        <f t="shared" si="1"/>
        <v>22.100787401574802</v>
      </c>
      <c r="H27" s="26">
        <f t="shared" si="1"/>
        <v>27.944881889763781</v>
      </c>
      <c r="I27" s="26">
        <f t="shared" si="1"/>
        <v>32.456692913385822</v>
      </c>
      <c r="J27" s="26">
        <f t="shared" si="1"/>
        <v>35.433070866141733</v>
      </c>
      <c r="K27" s="26">
        <f t="shared" si="1"/>
        <v>37.748031496062993</v>
      </c>
    </row>
    <row r="28" spans="1:11" x14ac:dyDescent="0.25">
      <c r="A28" s="2">
        <v>0.65</v>
      </c>
      <c r="B28" s="3" t="s">
        <v>0</v>
      </c>
      <c r="C28" s="21">
        <f t="shared" si="1"/>
        <v>31.681102362204726</v>
      </c>
      <c r="D28" s="21">
        <f t="shared" si="1"/>
        <v>29.853937007874016</v>
      </c>
      <c r="E28" s="21">
        <f t="shared" si="1"/>
        <v>27.955118110236224</v>
      </c>
      <c r="F28" s="21">
        <f t="shared" si="1"/>
        <v>25.984645669291339</v>
      </c>
      <c r="G28" s="22">
        <f t="shared" si="1"/>
        <v>23.942519685039372</v>
      </c>
      <c r="H28" s="21">
        <f t="shared" si="1"/>
        <v>30.2736220472441</v>
      </c>
      <c r="I28" s="21">
        <f t="shared" si="1"/>
        <v>35.161417322834644</v>
      </c>
      <c r="J28" s="21">
        <f t="shared" si="1"/>
        <v>38.385826771653548</v>
      </c>
      <c r="K28" s="21">
        <f t="shared" si="1"/>
        <v>40.893700787401578</v>
      </c>
    </row>
    <row r="29" spans="1:11" x14ac:dyDescent="0.25">
      <c r="A29" s="2">
        <v>0.7</v>
      </c>
      <c r="B29" s="3" t="s">
        <v>0</v>
      </c>
      <c r="C29" s="21">
        <f t="shared" si="1"/>
        <v>34.118110236220474</v>
      </c>
      <c r="D29" s="21">
        <f t="shared" si="1"/>
        <v>32.150393700787404</v>
      </c>
      <c r="E29" s="21">
        <f t="shared" si="1"/>
        <v>30.105511811023625</v>
      </c>
      <c r="F29" s="21">
        <f t="shared" si="1"/>
        <v>27.983464566929133</v>
      </c>
      <c r="G29" s="22">
        <f t="shared" si="1"/>
        <v>25.784251968503938</v>
      </c>
      <c r="H29" s="21">
        <f t="shared" si="1"/>
        <v>32.602362204724407</v>
      </c>
      <c r="I29" s="21">
        <f t="shared" si="1"/>
        <v>37.866141732283459</v>
      </c>
      <c r="J29" s="21">
        <f t="shared" si="1"/>
        <v>41.338582677165356</v>
      </c>
      <c r="K29" s="21">
        <f t="shared" si="1"/>
        <v>44.039370078740156</v>
      </c>
    </row>
    <row r="30" spans="1:11" x14ac:dyDescent="0.25">
      <c r="A30" s="24">
        <v>0.75</v>
      </c>
      <c r="B30" s="25" t="s">
        <v>0</v>
      </c>
      <c r="C30" s="26">
        <f t="shared" si="1"/>
        <v>36.555118110236222</v>
      </c>
      <c r="D30" s="26">
        <f t="shared" si="1"/>
        <v>34.446850393700785</v>
      </c>
      <c r="E30" s="26">
        <f t="shared" si="1"/>
        <v>32.255905511811029</v>
      </c>
      <c r="F30" s="26">
        <f t="shared" si="1"/>
        <v>29.982283464566926</v>
      </c>
      <c r="G30" s="26">
        <f t="shared" si="1"/>
        <v>27.625984251968504</v>
      </c>
      <c r="H30" s="26">
        <f t="shared" si="1"/>
        <v>34.931102362204726</v>
      </c>
      <c r="I30" s="26">
        <f t="shared" si="1"/>
        <v>40.570866141732282</v>
      </c>
      <c r="J30" s="26">
        <f t="shared" si="1"/>
        <v>44.29133858267717</v>
      </c>
      <c r="K30" s="26">
        <f t="shared" si="1"/>
        <v>47.185039370078741</v>
      </c>
    </row>
    <row r="31" spans="1:11" x14ac:dyDescent="0.25">
      <c r="A31" s="2">
        <v>0.8</v>
      </c>
      <c r="B31" s="3" t="s">
        <v>0</v>
      </c>
      <c r="C31" s="21">
        <f t="shared" si="1"/>
        <v>38.99212598425197</v>
      </c>
      <c r="D31" s="21">
        <f t="shared" si="1"/>
        <v>36.743307086614173</v>
      </c>
      <c r="E31" s="21">
        <f t="shared" si="1"/>
        <v>34.406299212598434</v>
      </c>
      <c r="F31" s="21">
        <f t="shared" si="1"/>
        <v>31.981102362204723</v>
      </c>
      <c r="G31" s="22">
        <f t="shared" si="1"/>
        <v>29.467716535433073</v>
      </c>
      <c r="H31" s="21">
        <f t="shared" si="1"/>
        <v>37.259842519685044</v>
      </c>
      <c r="I31" s="21">
        <f t="shared" si="1"/>
        <v>43.275590551181104</v>
      </c>
      <c r="J31" s="21">
        <f t="shared" si="1"/>
        <v>47.244094488188978</v>
      </c>
      <c r="K31" s="21">
        <f t="shared" si="1"/>
        <v>50.330708661417333</v>
      </c>
    </row>
    <row r="32" spans="1:11" x14ac:dyDescent="0.25">
      <c r="A32" s="24">
        <v>0.85</v>
      </c>
      <c r="B32" s="25" t="s">
        <v>0</v>
      </c>
      <c r="C32" s="26">
        <f t="shared" si="1"/>
        <v>41.429133858267718</v>
      </c>
      <c r="D32" s="26">
        <f t="shared" si="1"/>
        <v>39.039763779527561</v>
      </c>
      <c r="E32" s="26">
        <f t="shared" si="1"/>
        <v>36.556692913385831</v>
      </c>
      <c r="F32" s="26">
        <f t="shared" si="1"/>
        <v>33.97992125984252</v>
      </c>
      <c r="G32" s="26">
        <f t="shared" si="1"/>
        <v>31.309448818897639</v>
      </c>
      <c r="H32" s="26">
        <f t="shared" si="1"/>
        <v>39.588582677165356</v>
      </c>
      <c r="I32" s="26">
        <f t="shared" si="1"/>
        <v>45.980314960629919</v>
      </c>
      <c r="J32" s="26">
        <f t="shared" si="1"/>
        <v>50.196850393700785</v>
      </c>
      <c r="K32" s="26">
        <f t="shared" si="1"/>
        <v>53.476377952755911</v>
      </c>
    </row>
    <row r="33" spans="1:11" x14ac:dyDescent="0.25">
      <c r="A33" s="2">
        <v>0.9</v>
      </c>
      <c r="B33" s="3" t="s">
        <v>0</v>
      </c>
      <c r="C33" s="21">
        <f t="shared" si="1"/>
        <v>43.866141732283467</v>
      </c>
      <c r="D33" s="21">
        <f t="shared" si="1"/>
        <v>41.336220472440949</v>
      </c>
      <c r="E33" s="21">
        <f t="shared" si="1"/>
        <v>38.707086614173235</v>
      </c>
      <c r="F33" s="21">
        <f t="shared" si="1"/>
        <v>35.978740157480317</v>
      </c>
      <c r="G33" s="22">
        <f t="shared" si="1"/>
        <v>33.151181102362209</v>
      </c>
      <c r="H33" s="21">
        <f t="shared" si="1"/>
        <v>41.917322834645674</v>
      </c>
      <c r="I33" s="21">
        <f t="shared" si="1"/>
        <v>48.685039370078741</v>
      </c>
      <c r="J33" s="21">
        <f t="shared" si="1"/>
        <v>53.1496062992126</v>
      </c>
      <c r="K33" s="21">
        <f t="shared" si="1"/>
        <v>56.622047244094496</v>
      </c>
    </row>
    <row r="34" spans="1:11" x14ac:dyDescent="0.25">
      <c r="A34" s="2">
        <v>0.95</v>
      </c>
      <c r="B34" s="3" t="s">
        <v>0</v>
      </c>
      <c r="C34" s="21">
        <f t="shared" si="1"/>
        <v>46.303149606299215</v>
      </c>
      <c r="D34" s="21">
        <f t="shared" si="1"/>
        <v>43.63267716535433</v>
      </c>
      <c r="E34" s="21">
        <f t="shared" si="1"/>
        <v>40.857480314960632</v>
      </c>
      <c r="F34" s="21">
        <f t="shared" si="1"/>
        <v>37.977559055118107</v>
      </c>
      <c r="G34" s="22">
        <f t="shared" si="1"/>
        <v>34.992913385826775</v>
      </c>
      <c r="H34" s="21">
        <f t="shared" si="1"/>
        <v>44.246062992125985</v>
      </c>
      <c r="I34" s="21">
        <f t="shared" si="1"/>
        <v>51.389763779527556</v>
      </c>
      <c r="J34" s="21">
        <f t="shared" si="1"/>
        <v>56.102362204724407</v>
      </c>
      <c r="K34" s="21">
        <f t="shared" si="1"/>
        <v>59.767716535433074</v>
      </c>
    </row>
    <row r="35" spans="1:11" x14ac:dyDescent="0.25">
      <c r="A35" s="2">
        <v>1</v>
      </c>
      <c r="B35" s="3" t="s">
        <v>0</v>
      </c>
      <c r="C35" s="21">
        <f t="shared" si="1"/>
        <v>48.740157480314963</v>
      </c>
      <c r="D35" s="21">
        <f t="shared" si="1"/>
        <v>45.929133858267718</v>
      </c>
      <c r="E35" s="21">
        <f t="shared" si="1"/>
        <v>43.007874015748037</v>
      </c>
      <c r="F35" s="21">
        <f t="shared" si="1"/>
        <v>39.976377952755904</v>
      </c>
      <c r="G35" s="22">
        <f t="shared" si="1"/>
        <v>36.834645669291341</v>
      </c>
      <c r="H35" s="21">
        <f t="shared" si="1"/>
        <v>46.574803149606304</v>
      </c>
      <c r="I35" s="21">
        <f t="shared" si="1"/>
        <v>54.094488188976378</v>
      </c>
      <c r="J35" s="21">
        <f t="shared" si="1"/>
        <v>59.055118110236222</v>
      </c>
      <c r="K35" s="21">
        <f t="shared" si="1"/>
        <v>62.913385826771659</v>
      </c>
    </row>
    <row r="36" spans="1:11" x14ac:dyDescent="0.25">
      <c r="A36" t="s">
        <v>22</v>
      </c>
    </row>
    <row r="37" spans="1:11" x14ac:dyDescent="0.25">
      <c r="A37" t="s">
        <v>23</v>
      </c>
    </row>
    <row r="38" spans="1:11" x14ac:dyDescent="0.25">
      <c r="A38" t="s">
        <v>24</v>
      </c>
    </row>
    <row r="39" spans="1:11" x14ac:dyDescent="0.25">
      <c r="A39" t="s">
        <v>25</v>
      </c>
    </row>
    <row r="40" spans="1:11" x14ac:dyDescent="0.25">
      <c r="A40" t="s">
        <v>29</v>
      </c>
    </row>
    <row r="41" spans="1:11" x14ac:dyDescent="0.25">
      <c r="A41" s="14" t="s">
        <v>30</v>
      </c>
      <c r="B41" s="14"/>
      <c r="C41" s="14"/>
      <c r="D41" s="14"/>
      <c r="E41" s="14"/>
      <c r="F41" s="14"/>
      <c r="G41" s="14"/>
      <c r="H41" s="14"/>
      <c r="I41" s="14"/>
      <c r="J41" s="14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>
      <selection activeCell="A30" sqref="A30"/>
    </sheetView>
  </sheetViews>
  <sheetFormatPr defaultRowHeight="15" x14ac:dyDescent="0.25"/>
  <cols>
    <col min="1" max="1" width="36.42578125" customWidth="1"/>
    <col min="2" max="2" width="7.28515625" customWidth="1"/>
    <col min="3" max="11" width="10.7109375" customWidth="1"/>
    <col min="14" max="14" width="12" bestFit="1" customWidth="1"/>
  </cols>
  <sheetData>
    <row r="1" spans="1:11" x14ac:dyDescent="0.25">
      <c r="A1" t="s">
        <v>6</v>
      </c>
    </row>
    <row r="2" spans="1:11" x14ac:dyDescent="0.25">
      <c r="A2" t="s">
        <v>7</v>
      </c>
    </row>
    <row r="3" spans="1:11" x14ac:dyDescent="0.25">
      <c r="A3" t="s">
        <v>8</v>
      </c>
      <c r="C3" s="23" t="s">
        <v>33</v>
      </c>
    </row>
    <row r="4" spans="1:11" x14ac:dyDescent="0.25">
      <c r="A4" t="s">
        <v>28</v>
      </c>
    </row>
    <row r="5" spans="1:11" x14ac:dyDescent="0.25">
      <c r="C5" s="1" t="s">
        <v>10</v>
      </c>
    </row>
    <row r="6" spans="1:11" x14ac:dyDescent="0.25"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</row>
    <row r="7" spans="1:11" x14ac:dyDescent="0.25">
      <c r="A7" t="s">
        <v>4</v>
      </c>
      <c r="C7" s="20">
        <f>+Metric!C7/25.4</f>
        <v>48.740157480314963</v>
      </c>
      <c r="D7" s="20">
        <f>+Metric!D7/25.4</f>
        <v>45.929133858267718</v>
      </c>
      <c r="E7" s="20">
        <f>+Metric!E7/25.4</f>
        <v>43.007874015748037</v>
      </c>
      <c r="F7" s="20">
        <f>+Metric!F7/25.4</f>
        <v>39.976377952755904</v>
      </c>
      <c r="G7" s="20">
        <f>+Metric!G7/25.4</f>
        <v>36.834645669291341</v>
      </c>
      <c r="H7" s="20">
        <f>+Metric!H7/25.4</f>
        <v>46.574803149606304</v>
      </c>
      <c r="I7" s="20">
        <f>+Metric!I7/25.4</f>
        <v>54.094488188976378</v>
      </c>
      <c r="J7" s="20">
        <f>+Metric!J7/25.4</f>
        <v>59.055118110236222</v>
      </c>
      <c r="K7" s="20">
        <f>+Metric!K7/25.4</f>
        <v>62.913385826771659</v>
      </c>
    </row>
    <row r="8" spans="1:11" x14ac:dyDescent="0.25">
      <c r="A8" t="s">
        <v>3</v>
      </c>
      <c r="C8" s="16">
        <f>+Metric!C8/25.4</f>
        <v>0</v>
      </c>
      <c r="D8" s="16">
        <f>+Metric!D8/25.4</f>
        <v>10.354330708661418</v>
      </c>
      <c r="E8" s="16">
        <f>+Metric!E8/25.4</f>
        <v>20.708661417322837</v>
      </c>
      <c r="F8" s="16">
        <f>+Metric!F8/25.4</f>
        <v>31.062992125984255</v>
      </c>
      <c r="G8" s="27">
        <f>+Metric!G8/25.4</f>
        <v>41.417322834645674</v>
      </c>
      <c r="H8" s="16">
        <f>+Metric!H8/25.4</f>
        <v>44.645669291338585</v>
      </c>
      <c r="I8" s="16">
        <f>+Metric!I8/25.4</f>
        <v>47.834645669291341</v>
      </c>
      <c r="J8" s="16">
        <f>+Metric!J8/25.4</f>
        <v>51.062992125984252</v>
      </c>
      <c r="K8" s="16">
        <f>+Metric!K8/25.4</f>
        <v>54.29133858267717</v>
      </c>
    </row>
    <row r="9" spans="1:11" x14ac:dyDescent="0.25">
      <c r="A9" t="s">
        <v>2</v>
      </c>
      <c r="C9" s="18">
        <f>+Metric!C9/25.4</f>
        <v>0.40944881889763785</v>
      </c>
      <c r="D9" s="18">
        <f>+Metric!D9/25.4</f>
        <v>0.37795275590551181</v>
      </c>
      <c r="E9" s="18">
        <f>+Metric!E9/25.4</f>
        <v>0.34251968503937008</v>
      </c>
      <c r="F9" s="18">
        <f>+Metric!F9/25.4</f>
        <v>0.30708661417322836</v>
      </c>
      <c r="G9" s="28">
        <f>+Metric!G9/25.4</f>
        <v>0.27559055118110237</v>
      </c>
      <c r="H9" s="18">
        <f>+Metric!H9/25.4</f>
        <v>0.67716535433070868</v>
      </c>
      <c r="I9" s="18">
        <f>+Metric!I9/25.4</f>
        <v>1.0748031496062993</v>
      </c>
      <c r="J9" s="18">
        <f>+Metric!J9/25.4</f>
        <v>1.4763779527559056</v>
      </c>
      <c r="K9" s="18">
        <f>+Metric!K9/25.4</f>
        <v>1.877952755905512</v>
      </c>
    </row>
    <row r="10" spans="1:11" x14ac:dyDescent="0.25">
      <c r="A10" s="23" t="s">
        <v>31</v>
      </c>
      <c r="C10" s="8"/>
      <c r="D10" s="8"/>
      <c r="E10" s="8"/>
      <c r="F10" s="8"/>
      <c r="G10" s="29"/>
      <c r="H10" s="8"/>
      <c r="I10" s="8"/>
      <c r="J10" s="8"/>
      <c r="K10" s="8"/>
    </row>
    <row r="11" spans="1:11" x14ac:dyDescent="0.25">
      <c r="A11" s="34" t="s">
        <v>39</v>
      </c>
      <c r="B11" s="25" t="s">
        <v>11</v>
      </c>
      <c r="C11" s="35">
        <v>0</v>
      </c>
      <c r="D11" s="26">
        <f>+D12/25.4</f>
        <v>10.354330708661418</v>
      </c>
      <c r="E11" s="26">
        <f>+E12/25.4</f>
        <v>20.708661417322837</v>
      </c>
      <c r="F11" s="26">
        <f>+F12/25.4</f>
        <v>31.062992125984255</v>
      </c>
      <c r="G11" s="26">
        <f>+G12/25.4</f>
        <v>41.417322834645674</v>
      </c>
      <c r="H11" s="26">
        <f>+H12/25.4</f>
        <v>44.645669291338585</v>
      </c>
      <c r="I11" s="26">
        <f>+I12/25.4</f>
        <v>47.834645669291341</v>
      </c>
      <c r="J11" s="26">
        <f>+J12/25.4</f>
        <v>51.062992125984252</v>
      </c>
      <c r="K11" s="26">
        <f>+K12/25.4</f>
        <v>54.29133858267717</v>
      </c>
    </row>
    <row r="12" spans="1:11" x14ac:dyDescent="0.25">
      <c r="A12" s="34" t="s">
        <v>34</v>
      </c>
      <c r="B12" s="25"/>
      <c r="C12" s="35">
        <v>0</v>
      </c>
      <c r="D12" s="26">
        <v>263</v>
      </c>
      <c r="E12" s="26">
        <v>526</v>
      </c>
      <c r="F12" s="26">
        <v>789</v>
      </c>
      <c r="G12" s="26">
        <v>1052</v>
      </c>
      <c r="H12" s="26">
        <v>1134</v>
      </c>
      <c r="I12" s="26">
        <v>1215</v>
      </c>
      <c r="J12" s="26">
        <v>1297</v>
      </c>
      <c r="K12" s="26">
        <v>1379</v>
      </c>
    </row>
    <row r="13" spans="1:11" x14ac:dyDescent="0.25">
      <c r="A13" s="32" t="s">
        <v>39</v>
      </c>
      <c r="B13" s="31" t="s">
        <v>12</v>
      </c>
      <c r="C13" s="30">
        <f>+C14/25.4</f>
        <v>10.354330708661418</v>
      </c>
      <c r="D13" s="33">
        <v>0</v>
      </c>
      <c r="E13" s="30">
        <f>-$C13+E$11</f>
        <v>10.354330708661418</v>
      </c>
      <c r="F13" s="30">
        <f t="shared" ref="F13:K13" si="0">-$C13+F$11</f>
        <v>20.708661417322837</v>
      </c>
      <c r="G13" s="30">
        <f t="shared" si="0"/>
        <v>31.062992125984255</v>
      </c>
      <c r="H13" s="30">
        <f t="shared" si="0"/>
        <v>34.29133858267717</v>
      </c>
      <c r="I13" s="30">
        <f t="shared" si="0"/>
        <v>37.480314960629926</v>
      </c>
      <c r="J13" s="30">
        <f t="shared" si="0"/>
        <v>40.70866141732283</v>
      </c>
      <c r="K13" s="30">
        <f t="shared" si="0"/>
        <v>43.937007874015748</v>
      </c>
    </row>
    <row r="14" spans="1:11" x14ac:dyDescent="0.25">
      <c r="A14" s="32" t="s">
        <v>34</v>
      </c>
      <c r="B14" s="31"/>
      <c r="C14" s="30">
        <v>263</v>
      </c>
      <c r="D14" s="33">
        <v>0</v>
      </c>
      <c r="E14" s="30">
        <f>-$C14+E$12</f>
        <v>263</v>
      </c>
      <c r="F14" s="30">
        <f t="shared" ref="F14:K14" si="1">-$C14+F$12</f>
        <v>526</v>
      </c>
      <c r="G14" s="30">
        <f t="shared" si="1"/>
        <v>789</v>
      </c>
      <c r="H14" s="30">
        <f t="shared" si="1"/>
        <v>871</v>
      </c>
      <c r="I14" s="30">
        <f t="shared" si="1"/>
        <v>952</v>
      </c>
      <c r="J14" s="30">
        <f t="shared" si="1"/>
        <v>1034</v>
      </c>
      <c r="K14" s="30">
        <f t="shared" si="1"/>
        <v>1116</v>
      </c>
    </row>
    <row r="15" spans="1:11" x14ac:dyDescent="0.25">
      <c r="A15" s="34" t="s">
        <v>39</v>
      </c>
      <c r="B15" s="25" t="s">
        <v>13</v>
      </c>
      <c r="C15" s="26">
        <f>+C16/25.4</f>
        <v>20.708661417322837</v>
      </c>
      <c r="D15" s="26">
        <f>+$C15-D$11</f>
        <v>10.354330708661418</v>
      </c>
      <c r="E15" s="35">
        <v>0</v>
      </c>
      <c r="F15" s="26">
        <f t="shared" ref="F15:K25" si="2">-$C15+F$11</f>
        <v>10.354330708661418</v>
      </c>
      <c r="G15" s="26">
        <f t="shared" si="2"/>
        <v>20.708661417322837</v>
      </c>
      <c r="H15" s="26">
        <f t="shared" si="2"/>
        <v>23.937007874015748</v>
      </c>
      <c r="I15" s="26">
        <f t="shared" si="2"/>
        <v>27.125984251968504</v>
      </c>
      <c r="J15" s="26">
        <f t="shared" si="2"/>
        <v>30.354330708661415</v>
      </c>
      <c r="K15" s="26">
        <f t="shared" si="2"/>
        <v>33.582677165354333</v>
      </c>
    </row>
    <row r="16" spans="1:11" x14ac:dyDescent="0.25">
      <c r="A16" s="34" t="s">
        <v>34</v>
      </c>
      <c r="B16" s="25"/>
      <c r="C16" s="26">
        <v>526</v>
      </c>
      <c r="D16" s="26">
        <f>+$C16-D$12</f>
        <v>263</v>
      </c>
      <c r="E16" s="35">
        <v>0</v>
      </c>
      <c r="F16" s="26">
        <f t="shared" ref="F16:K26" si="3">-$C16+F$12</f>
        <v>263</v>
      </c>
      <c r="G16" s="26">
        <f t="shared" si="3"/>
        <v>526</v>
      </c>
      <c r="H16" s="26">
        <f t="shared" si="3"/>
        <v>608</v>
      </c>
      <c r="I16" s="26">
        <f t="shared" si="3"/>
        <v>689</v>
      </c>
      <c r="J16" s="26">
        <f t="shared" si="3"/>
        <v>771</v>
      </c>
      <c r="K16" s="26">
        <f t="shared" si="3"/>
        <v>853</v>
      </c>
    </row>
    <row r="17" spans="1:11" x14ac:dyDescent="0.25">
      <c r="A17" s="32" t="s">
        <v>39</v>
      </c>
      <c r="B17" s="31" t="s">
        <v>14</v>
      </c>
      <c r="C17" s="30">
        <f>+C18/25.4</f>
        <v>31.062992125984255</v>
      </c>
      <c r="D17" s="30">
        <f t="shared" ref="D17:J27" si="4">+$C17-D$11</f>
        <v>20.708661417322837</v>
      </c>
      <c r="E17" s="30">
        <f t="shared" si="4"/>
        <v>10.354330708661418</v>
      </c>
      <c r="F17" s="33">
        <v>0</v>
      </c>
      <c r="G17" s="30">
        <f t="shared" si="2"/>
        <v>10.354330708661418</v>
      </c>
      <c r="H17" s="30">
        <f t="shared" si="2"/>
        <v>13.58267716535433</v>
      </c>
      <c r="I17" s="30">
        <f t="shared" si="2"/>
        <v>16.771653543307085</v>
      </c>
      <c r="J17" s="30">
        <f t="shared" si="2"/>
        <v>19.999999999999996</v>
      </c>
      <c r="K17" s="30">
        <f t="shared" si="2"/>
        <v>23.228346456692915</v>
      </c>
    </row>
    <row r="18" spans="1:11" x14ac:dyDescent="0.25">
      <c r="A18" s="32" t="s">
        <v>34</v>
      </c>
      <c r="B18" s="31"/>
      <c r="C18" s="30">
        <v>789</v>
      </c>
      <c r="D18" s="30">
        <f t="shared" ref="D18:J28" si="5">+$C18-D$12</f>
        <v>526</v>
      </c>
      <c r="E18" s="30">
        <f t="shared" si="5"/>
        <v>263</v>
      </c>
      <c r="F18" s="33">
        <v>0</v>
      </c>
      <c r="G18" s="30">
        <f t="shared" si="3"/>
        <v>263</v>
      </c>
      <c r="H18" s="30">
        <f t="shared" si="3"/>
        <v>345</v>
      </c>
      <c r="I18" s="30">
        <f t="shared" si="3"/>
        <v>426</v>
      </c>
      <c r="J18" s="30">
        <f t="shared" si="3"/>
        <v>508</v>
      </c>
      <c r="K18" s="30">
        <f t="shared" si="3"/>
        <v>590</v>
      </c>
    </row>
    <row r="19" spans="1:11" x14ac:dyDescent="0.25">
      <c r="A19" s="34" t="s">
        <v>39</v>
      </c>
      <c r="B19" s="25" t="s">
        <v>15</v>
      </c>
      <c r="C19" s="26">
        <f>+C20/25.4</f>
        <v>41.417322834645674</v>
      </c>
      <c r="D19" s="26">
        <f t="shared" si="4"/>
        <v>31.062992125984255</v>
      </c>
      <c r="E19" s="26">
        <f t="shared" si="4"/>
        <v>20.708661417322837</v>
      </c>
      <c r="F19" s="26">
        <f t="shared" si="4"/>
        <v>10.354330708661418</v>
      </c>
      <c r="G19" s="35">
        <v>0</v>
      </c>
      <c r="H19" s="26">
        <f t="shared" si="2"/>
        <v>3.2283464566929112</v>
      </c>
      <c r="I19" s="26">
        <f t="shared" si="2"/>
        <v>6.4173228346456668</v>
      </c>
      <c r="J19" s="26">
        <f t="shared" si="2"/>
        <v>9.645669291338578</v>
      </c>
      <c r="K19" s="26">
        <f t="shared" si="2"/>
        <v>12.874015748031496</v>
      </c>
    </row>
    <row r="20" spans="1:11" x14ac:dyDescent="0.25">
      <c r="A20" s="34" t="s">
        <v>34</v>
      </c>
      <c r="B20" s="25"/>
      <c r="C20" s="26">
        <v>1052</v>
      </c>
      <c r="D20" s="26">
        <f t="shared" si="5"/>
        <v>789</v>
      </c>
      <c r="E20" s="26">
        <f t="shared" si="5"/>
        <v>526</v>
      </c>
      <c r="F20" s="26">
        <f t="shared" si="5"/>
        <v>263</v>
      </c>
      <c r="G20" s="35">
        <v>0</v>
      </c>
      <c r="H20" s="26">
        <f t="shared" si="3"/>
        <v>82</v>
      </c>
      <c r="I20" s="26">
        <f t="shared" si="3"/>
        <v>163</v>
      </c>
      <c r="J20" s="26">
        <f t="shared" si="3"/>
        <v>245</v>
      </c>
      <c r="K20" s="26">
        <f t="shared" si="3"/>
        <v>327</v>
      </c>
    </row>
    <row r="21" spans="1:11" x14ac:dyDescent="0.25">
      <c r="A21" s="32" t="s">
        <v>39</v>
      </c>
      <c r="B21" s="31" t="s">
        <v>16</v>
      </c>
      <c r="C21" s="30">
        <f>+C22/25.4</f>
        <v>44.645669291338585</v>
      </c>
      <c r="D21" s="30">
        <f t="shared" si="4"/>
        <v>34.29133858267717</v>
      </c>
      <c r="E21" s="30">
        <f t="shared" si="4"/>
        <v>23.937007874015748</v>
      </c>
      <c r="F21" s="30">
        <f t="shared" si="4"/>
        <v>13.58267716535433</v>
      </c>
      <c r="G21" s="30">
        <f t="shared" si="4"/>
        <v>3.2283464566929112</v>
      </c>
      <c r="H21" s="33">
        <v>0</v>
      </c>
      <c r="I21" s="30">
        <f t="shared" si="2"/>
        <v>3.1889763779527556</v>
      </c>
      <c r="J21" s="30">
        <f t="shared" si="2"/>
        <v>6.4173228346456668</v>
      </c>
      <c r="K21" s="30">
        <f t="shared" si="2"/>
        <v>9.6456692913385851</v>
      </c>
    </row>
    <row r="22" spans="1:11" x14ac:dyDescent="0.25">
      <c r="A22" s="32" t="s">
        <v>34</v>
      </c>
      <c r="B22" s="31"/>
      <c r="C22" s="30">
        <v>1134</v>
      </c>
      <c r="D22" s="30">
        <f t="shared" si="5"/>
        <v>871</v>
      </c>
      <c r="E22" s="30">
        <f t="shared" si="5"/>
        <v>608</v>
      </c>
      <c r="F22" s="30">
        <f t="shared" si="5"/>
        <v>345</v>
      </c>
      <c r="G22" s="30">
        <f t="shared" si="5"/>
        <v>82</v>
      </c>
      <c r="H22" s="33">
        <v>0</v>
      </c>
      <c r="I22" s="30">
        <f t="shared" si="3"/>
        <v>81</v>
      </c>
      <c r="J22" s="30">
        <f t="shared" si="3"/>
        <v>163</v>
      </c>
      <c r="K22" s="30">
        <f t="shared" si="3"/>
        <v>245</v>
      </c>
    </row>
    <row r="23" spans="1:11" x14ac:dyDescent="0.25">
      <c r="A23" s="34" t="s">
        <v>39</v>
      </c>
      <c r="B23" s="25" t="s">
        <v>17</v>
      </c>
      <c r="C23" s="26">
        <f>+C24/25.4</f>
        <v>47.834645669291341</v>
      </c>
      <c r="D23" s="26">
        <f t="shared" si="4"/>
        <v>37.480314960629926</v>
      </c>
      <c r="E23" s="26">
        <f t="shared" si="4"/>
        <v>27.125984251968504</v>
      </c>
      <c r="F23" s="26">
        <f t="shared" si="4"/>
        <v>16.771653543307085</v>
      </c>
      <c r="G23" s="26">
        <f t="shared" si="4"/>
        <v>6.4173228346456668</v>
      </c>
      <c r="H23" s="26">
        <f t="shared" si="4"/>
        <v>3.1889763779527556</v>
      </c>
      <c r="I23" s="35">
        <v>0</v>
      </c>
      <c r="J23" s="26">
        <f t="shared" si="2"/>
        <v>3.2283464566929112</v>
      </c>
      <c r="K23" s="26">
        <f t="shared" si="2"/>
        <v>6.4566929133858295</v>
      </c>
    </row>
    <row r="24" spans="1:11" x14ac:dyDescent="0.25">
      <c r="A24" s="34" t="s">
        <v>34</v>
      </c>
      <c r="B24" s="25"/>
      <c r="C24" s="26">
        <v>1215</v>
      </c>
      <c r="D24" s="26">
        <f t="shared" si="5"/>
        <v>952</v>
      </c>
      <c r="E24" s="26">
        <f t="shared" si="5"/>
        <v>689</v>
      </c>
      <c r="F24" s="26">
        <f t="shared" si="5"/>
        <v>426</v>
      </c>
      <c r="G24" s="26">
        <f t="shared" si="5"/>
        <v>163</v>
      </c>
      <c r="H24" s="26">
        <f t="shared" si="5"/>
        <v>81</v>
      </c>
      <c r="I24" s="35">
        <v>0</v>
      </c>
      <c r="J24" s="26">
        <f t="shared" si="3"/>
        <v>82</v>
      </c>
      <c r="K24" s="26">
        <f t="shared" si="3"/>
        <v>164</v>
      </c>
    </row>
    <row r="25" spans="1:11" x14ac:dyDescent="0.25">
      <c r="A25" s="32" t="s">
        <v>39</v>
      </c>
      <c r="B25" s="31" t="s">
        <v>18</v>
      </c>
      <c r="C25" s="30">
        <f>+C26/25.4</f>
        <v>51.062992125984252</v>
      </c>
      <c r="D25" s="30">
        <f t="shared" si="4"/>
        <v>40.70866141732283</v>
      </c>
      <c r="E25" s="30">
        <f t="shared" si="4"/>
        <v>30.354330708661415</v>
      </c>
      <c r="F25" s="30">
        <f t="shared" si="4"/>
        <v>19.999999999999996</v>
      </c>
      <c r="G25" s="30">
        <f t="shared" si="4"/>
        <v>9.645669291338578</v>
      </c>
      <c r="H25" s="30">
        <f t="shared" si="4"/>
        <v>6.4173228346456668</v>
      </c>
      <c r="I25" s="30">
        <f t="shared" si="4"/>
        <v>3.2283464566929112</v>
      </c>
      <c r="J25" s="33">
        <v>0</v>
      </c>
      <c r="K25" s="30">
        <f t="shared" si="2"/>
        <v>3.2283464566929183</v>
      </c>
    </row>
    <row r="26" spans="1:11" x14ac:dyDescent="0.25">
      <c r="A26" s="32" t="s">
        <v>34</v>
      </c>
      <c r="B26" s="31"/>
      <c r="C26" s="30">
        <v>1297</v>
      </c>
      <c r="D26" s="30">
        <f t="shared" si="5"/>
        <v>1034</v>
      </c>
      <c r="E26" s="30">
        <f t="shared" si="5"/>
        <v>771</v>
      </c>
      <c r="F26" s="30">
        <f t="shared" si="5"/>
        <v>508</v>
      </c>
      <c r="G26" s="30">
        <f t="shared" si="5"/>
        <v>245</v>
      </c>
      <c r="H26" s="30">
        <f t="shared" si="5"/>
        <v>163</v>
      </c>
      <c r="I26" s="30">
        <f t="shared" si="5"/>
        <v>82</v>
      </c>
      <c r="J26" s="33">
        <v>0</v>
      </c>
      <c r="K26" s="30">
        <f t="shared" si="3"/>
        <v>82</v>
      </c>
    </row>
    <row r="27" spans="1:11" x14ac:dyDescent="0.25">
      <c r="A27" s="34" t="s">
        <v>39</v>
      </c>
      <c r="B27" s="25" t="s">
        <v>19</v>
      </c>
      <c r="C27" s="26">
        <f>+C28/25.4</f>
        <v>54.29133858267717</v>
      </c>
      <c r="D27" s="26">
        <f t="shared" si="4"/>
        <v>43.937007874015748</v>
      </c>
      <c r="E27" s="26">
        <f t="shared" si="4"/>
        <v>33.582677165354333</v>
      </c>
      <c r="F27" s="26">
        <f t="shared" si="4"/>
        <v>23.228346456692915</v>
      </c>
      <c r="G27" s="26">
        <f t="shared" si="4"/>
        <v>12.874015748031496</v>
      </c>
      <c r="H27" s="26">
        <f t="shared" si="4"/>
        <v>9.6456692913385851</v>
      </c>
      <c r="I27" s="26">
        <f t="shared" si="4"/>
        <v>6.4566929133858295</v>
      </c>
      <c r="J27" s="26">
        <f t="shared" si="4"/>
        <v>3.2283464566929183</v>
      </c>
      <c r="K27" s="35">
        <v>0</v>
      </c>
    </row>
    <row r="28" spans="1:11" x14ac:dyDescent="0.25">
      <c r="A28" s="34" t="s">
        <v>34</v>
      </c>
      <c r="B28" s="25"/>
      <c r="C28" s="26">
        <v>1379</v>
      </c>
      <c r="D28" s="26">
        <f t="shared" si="5"/>
        <v>1116</v>
      </c>
      <c r="E28" s="26">
        <f t="shared" si="5"/>
        <v>853</v>
      </c>
      <c r="F28" s="26">
        <f t="shared" si="5"/>
        <v>590</v>
      </c>
      <c r="G28" s="26">
        <f t="shared" si="5"/>
        <v>327</v>
      </c>
      <c r="H28" s="26">
        <f t="shared" si="5"/>
        <v>245</v>
      </c>
      <c r="I28" s="26">
        <f t="shared" si="5"/>
        <v>164</v>
      </c>
      <c r="J28" s="26">
        <f t="shared" si="5"/>
        <v>82</v>
      </c>
      <c r="K28" s="35">
        <v>0</v>
      </c>
    </row>
    <row r="29" spans="1:11" x14ac:dyDescent="0.25">
      <c r="A29" s="36" t="s">
        <v>40</v>
      </c>
      <c r="B29" s="31"/>
      <c r="C29" s="30"/>
      <c r="D29" s="30"/>
      <c r="E29" s="30"/>
      <c r="F29" s="30"/>
      <c r="G29" s="30"/>
      <c r="H29" s="30"/>
      <c r="I29" s="30"/>
      <c r="J29" s="30"/>
      <c r="K29" s="30"/>
    </row>
    <row r="30" spans="1:11" x14ac:dyDescent="0.25">
      <c r="A30" s="34" t="s">
        <v>35</v>
      </c>
      <c r="B30" s="25" t="s">
        <v>11</v>
      </c>
      <c r="C30" s="35">
        <v>0</v>
      </c>
      <c r="D30" s="26">
        <f>+D11/(COS(17*3.14159/180))</f>
        <v>10.827437436377531</v>
      </c>
      <c r="E30" s="26">
        <f t="shared" ref="E30:K32" si="6">+E11/(COS(17*3.14159/180))</f>
        <v>21.654874872755062</v>
      </c>
      <c r="F30" s="26">
        <f t="shared" si="6"/>
        <v>32.482312309132595</v>
      </c>
      <c r="G30" s="26">
        <f t="shared" si="6"/>
        <v>43.309749745510125</v>
      </c>
      <c r="H30" s="26">
        <f t="shared" si="6"/>
        <v>46.685604763696276</v>
      </c>
      <c r="I30" s="26">
        <f t="shared" si="6"/>
        <v>50.020290818246004</v>
      </c>
      <c r="J30" s="26">
        <f t="shared" si="6"/>
        <v>53.396145836432154</v>
      </c>
      <c r="K30" s="26">
        <f t="shared" si="6"/>
        <v>56.772000854618312</v>
      </c>
    </row>
    <row r="31" spans="1:11" x14ac:dyDescent="0.25">
      <c r="A31" s="34" t="s">
        <v>34</v>
      </c>
      <c r="B31" s="25"/>
      <c r="C31" s="35">
        <v>0</v>
      </c>
      <c r="D31" s="26">
        <f>+D12/(COS(17*3.14159/180))</f>
        <v>275.01691088398928</v>
      </c>
      <c r="E31" s="26">
        <f t="shared" ref="E31:K31" si="7">+E12/(COS(17*3.14159/180))</f>
        <v>550.03382176797857</v>
      </c>
      <c r="F31" s="26">
        <f t="shared" si="7"/>
        <v>825.05073265196779</v>
      </c>
      <c r="G31" s="26">
        <f t="shared" si="7"/>
        <v>1100.0676435359571</v>
      </c>
      <c r="H31" s="26">
        <f t="shared" si="7"/>
        <v>1185.8143609978854</v>
      </c>
      <c r="I31" s="26">
        <f t="shared" si="7"/>
        <v>1270.5153867834485</v>
      </c>
      <c r="J31" s="26">
        <f t="shared" si="7"/>
        <v>1356.2621042453768</v>
      </c>
      <c r="K31" s="26">
        <f t="shared" si="7"/>
        <v>1442.0088217073048</v>
      </c>
    </row>
    <row r="32" spans="1:11" x14ac:dyDescent="0.25">
      <c r="A32" s="32" t="s">
        <v>36</v>
      </c>
      <c r="B32" s="31" t="s">
        <v>19</v>
      </c>
      <c r="C32" s="30">
        <f>+$K30</f>
        <v>56.772000854618312</v>
      </c>
      <c r="D32" s="30">
        <f t="shared" ref="C32:J33" si="8">+$K30-D30</f>
        <v>45.944563418240783</v>
      </c>
      <c r="E32" s="30">
        <f t="shared" si="8"/>
        <v>35.117125981863254</v>
      </c>
      <c r="F32" s="30">
        <f t="shared" si="8"/>
        <v>24.289688545485717</v>
      </c>
      <c r="G32" s="30">
        <f t="shared" si="8"/>
        <v>13.462251109108188</v>
      </c>
      <c r="H32" s="30">
        <f t="shared" si="8"/>
        <v>10.086396090922037</v>
      </c>
      <c r="I32" s="30">
        <f t="shared" si="8"/>
        <v>6.7517100363723088</v>
      </c>
      <c r="J32" s="30">
        <f>+$K30-J30</f>
        <v>3.375855018186158</v>
      </c>
      <c r="K32" s="33">
        <v>0</v>
      </c>
    </row>
    <row r="33" spans="1:11" x14ac:dyDescent="0.25">
      <c r="A33" s="32" t="s">
        <v>34</v>
      </c>
      <c r="B33" s="31"/>
      <c r="C33" s="30">
        <f>+$K31</f>
        <v>1442.0088217073048</v>
      </c>
      <c r="D33" s="30">
        <f t="shared" si="8"/>
        <v>1166.9919108233155</v>
      </c>
      <c r="E33" s="30">
        <f t="shared" si="8"/>
        <v>891.97499993932627</v>
      </c>
      <c r="F33" s="30">
        <f t="shared" si="8"/>
        <v>616.95808905533704</v>
      </c>
      <c r="G33" s="30">
        <f t="shared" si="8"/>
        <v>341.9411781713477</v>
      </c>
      <c r="H33" s="30">
        <f t="shared" si="8"/>
        <v>256.19446070941945</v>
      </c>
      <c r="I33" s="30">
        <f t="shared" si="8"/>
        <v>171.49343492385628</v>
      </c>
      <c r="J33" s="30">
        <f>+$K31-J31</f>
        <v>85.746717461928029</v>
      </c>
      <c r="K33" s="33">
        <v>0</v>
      </c>
    </row>
    <row r="34" spans="1:11" x14ac:dyDescent="0.25">
      <c r="A34" s="34" t="s">
        <v>37</v>
      </c>
      <c r="B34" s="25"/>
      <c r="C34" s="26">
        <f t="shared" ref="C34:H34" si="9">+C32-D32</f>
        <v>10.827437436377529</v>
      </c>
      <c r="D34" s="26">
        <f t="shared" si="9"/>
        <v>10.827437436377529</v>
      </c>
      <c r="E34" s="26">
        <f t="shared" si="9"/>
        <v>10.827437436377537</v>
      </c>
      <c r="F34" s="26">
        <f t="shared" si="9"/>
        <v>10.827437436377529</v>
      </c>
      <c r="G34" s="26">
        <f t="shared" si="9"/>
        <v>3.3758550181861509</v>
      </c>
      <c r="H34" s="26">
        <f t="shared" si="9"/>
        <v>3.3346860545497279</v>
      </c>
      <c r="I34" s="26">
        <f>+I32-J32</f>
        <v>3.3758550181861509</v>
      </c>
      <c r="J34" s="26">
        <f>+J32-K32</f>
        <v>3.375855018186158</v>
      </c>
      <c r="K34" s="35">
        <v>0</v>
      </c>
    </row>
    <row r="35" spans="1:11" x14ac:dyDescent="0.25">
      <c r="A35" s="34" t="s">
        <v>38</v>
      </c>
      <c r="B35" s="25"/>
      <c r="C35" s="26">
        <f t="shared" ref="C35:H35" si="10">+C33-D33</f>
        <v>275.01691088398934</v>
      </c>
      <c r="D35" s="26">
        <f t="shared" si="10"/>
        <v>275.01691088398923</v>
      </c>
      <c r="E35" s="26">
        <f t="shared" si="10"/>
        <v>275.01691088398923</v>
      </c>
      <c r="F35" s="26">
        <f t="shared" si="10"/>
        <v>275.01691088398934</v>
      </c>
      <c r="G35" s="26">
        <f t="shared" si="10"/>
        <v>85.746717461928256</v>
      </c>
      <c r="H35" s="26">
        <f t="shared" si="10"/>
        <v>84.701025785563161</v>
      </c>
      <c r="I35" s="26">
        <f>+I33-J33</f>
        <v>85.746717461928256</v>
      </c>
      <c r="J35" s="26">
        <f>+J33-K33</f>
        <v>85.746717461928029</v>
      </c>
      <c r="K35" s="35">
        <v>0</v>
      </c>
    </row>
    <row r="36" spans="1:11" x14ac:dyDescent="0.25">
      <c r="A36" t="s">
        <v>22</v>
      </c>
    </row>
    <row r="37" spans="1:11" x14ac:dyDescent="0.25">
      <c r="A37" t="s">
        <v>23</v>
      </c>
    </row>
    <row r="38" spans="1:11" x14ac:dyDescent="0.25">
      <c r="A38" t="s">
        <v>24</v>
      </c>
    </row>
    <row r="39" spans="1:11" x14ac:dyDescent="0.25">
      <c r="A39" t="s">
        <v>25</v>
      </c>
    </row>
    <row r="40" spans="1:11" x14ac:dyDescent="0.25">
      <c r="A40" t="s">
        <v>29</v>
      </c>
    </row>
    <row r="41" spans="1:11" x14ac:dyDescent="0.25">
      <c r="A41" s="14" t="s">
        <v>30</v>
      </c>
      <c r="B41" s="14"/>
      <c r="C41" s="14"/>
      <c r="D41" s="14"/>
      <c r="E41" s="14"/>
      <c r="F41" s="14"/>
      <c r="G41" s="14"/>
      <c r="H41" s="14"/>
      <c r="I41" s="14"/>
      <c r="J41" s="14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Metric</vt:lpstr>
      <vt:lpstr>SAE</vt:lpstr>
      <vt:lpstr>SAE Chord</vt:lpstr>
      <vt:lpstr>Keel Profile</vt:lpstr>
      <vt:lpstr>'Keel Profile'!keel_table</vt:lpstr>
      <vt:lpstr>Metric!keel_table</vt:lpstr>
      <vt:lpstr>SAE!keel_table</vt:lpstr>
      <vt:lpstr>'SAE Chord'!keel_table</vt:lpstr>
      <vt:lpstr>'Keel Profile'!Print_Area</vt:lpstr>
      <vt:lpstr>Metric!Print_Area</vt:lpstr>
      <vt:lpstr>SAE!Print_Area</vt:lpstr>
      <vt:lpstr>'SAE Chord'!Print_Area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Kneller</dc:creator>
  <cp:lastModifiedBy>Bill Kneller</cp:lastModifiedBy>
  <cp:lastPrinted>2017-03-30T11:46:05Z</cp:lastPrinted>
  <dcterms:created xsi:type="dcterms:W3CDTF">2017-03-22T01:33:04Z</dcterms:created>
  <dcterms:modified xsi:type="dcterms:W3CDTF">2017-03-30T11:46:18Z</dcterms:modified>
</cp:coreProperties>
</file>